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hris\Desktop\"/>
    </mc:Choice>
  </mc:AlternateContent>
  <xr:revisionPtr revIDLastSave="0" documentId="13_ncr:1_{037429CD-94FD-46EB-948A-D4BF406E9287}" xr6:coauthVersionLast="46" xr6:coauthVersionMax="46" xr10:uidLastSave="{00000000-0000-0000-0000-000000000000}"/>
  <bookViews>
    <workbookView xWindow="-96" yWindow="-96" windowWidth="23232" windowHeight="12552" activeTab="1" xr2:uid="{00000000-000D-0000-FFFF-FFFF00000000}"/>
  </bookViews>
  <sheets>
    <sheet name="READ ME FILE" sheetId="6" r:id="rId1"/>
    <sheet name="delta telos parameter est" sheetId="1" r:id="rId2"/>
    <sheet name="delta BCI" sheetId="2" r:id="rId3"/>
    <sheet name="delta SVL" sheetId="3" r:id="rId4"/>
    <sheet name="food eaten " sheetId="4" r:id="rId5"/>
    <sheet name="superoxide end sample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4" i="3" l="1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33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77" i="3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79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42" i="2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41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79" i="1"/>
  <c r="D61" i="4"/>
  <c r="D45" i="4"/>
  <c r="D44" i="4"/>
  <c r="D51" i="4"/>
  <c r="D70" i="4"/>
  <c r="D62" i="4"/>
  <c r="D59" i="4"/>
  <c r="D55" i="4"/>
  <c r="D52" i="4"/>
  <c r="D71" i="4"/>
  <c r="D66" i="4"/>
  <c r="D46" i="4"/>
  <c r="D56" i="4"/>
  <c r="D53" i="4"/>
  <c r="D49" i="4"/>
  <c r="D67" i="4"/>
  <c r="D48" i="4"/>
  <c r="D57" i="4"/>
  <c r="D43" i="4"/>
  <c r="D50" i="4"/>
  <c r="D68" i="4"/>
  <c r="D63" i="4"/>
  <c r="D60" i="4"/>
  <c r="D54" i="4"/>
  <c r="D72" i="4"/>
  <c r="D69" i="4"/>
  <c r="D64" i="4"/>
  <c r="D47" i="4"/>
  <c r="D58" i="4"/>
  <c r="D65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81" i="4"/>
  <c r="D82" i="4"/>
  <c r="D83" i="4"/>
  <c r="D132" i="4"/>
  <c r="D133" i="4"/>
  <c r="D134" i="4"/>
  <c r="D84" i="4"/>
  <c r="D135" i="4"/>
  <c r="D136" i="4"/>
  <c r="D137" i="4"/>
  <c r="D85" i="4"/>
  <c r="D138" i="4"/>
  <c r="D139" i="4"/>
  <c r="D140" i="4"/>
  <c r="D141" i="4"/>
  <c r="D86" i="4"/>
  <c r="D142" i="4"/>
  <c r="D143" i="4"/>
  <c r="D144" i="4"/>
  <c r="D145" i="4"/>
  <c r="D146" i="4"/>
  <c r="D147" i="4"/>
  <c r="D148" i="4"/>
  <c r="D87" i="4"/>
  <c r="D88" i="4"/>
  <c r="D149" i="4"/>
  <c r="D150" i="4"/>
  <c r="D151" i="4"/>
  <c r="D89" i="4"/>
  <c r="D152" i="4"/>
  <c r="D153" i="4"/>
  <c r="D90" i="4"/>
  <c r="D154" i="4"/>
  <c r="D91" i="4"/>
  <c r="D92" i="4"/>
  <c r="D93" i="4"/>
  <c r="D155" i="4"/>
  <c r="D156" i="4"/>
  <c r="D157" i="4"/>
  <c r="D94" i="4"/>
  <c r="D158" i="4"/>
  <c r="D95" i="4"/>
  <c r="D159" i="4"/>
  <c r="D160" i="4"/>
  <c r="D96" i="4"/>
  <c r="D161" i="4"/>
  <c r="D97" i="4"/>
  <c r="D162" i="4"/>
  <c r="D98" i="4"/>
  <c r="D163" i="4"/>
  <c r="D164" i="4"/>
  <c r="D165" i="4"/>
  <c r="D99" i="4"/>
  <c r="D166" i="4"/>
  <c r="D100" i="4"/>
  <c r="D101" i="4"/>
  <c r="D167" i="4"/>
  <c r="D168" i="4"/>
  <c r="D169" i="4"/>
  <c r="D102" i="4"/>
  <c r="D170" i="4"/>
  <c r="D171" i="4"/>
  <c r="D172" i="4"/>
  <c r="D103" i="4"/>
  <c r="D173" i="4"/>
  <c r="D104" i="4"/>
  <c r="D105" i="4"/>
  <c r="D106" i="4"/>
  <c r="D174" i="4"/>
  <c r="D175" i="4"/>
  <c r="D107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08" i="4"/>
  <c r="D191" i="4"/>
  <c r="D192" i="4"/>
  <c r="D109" i="4"/>
  <c r="D110" i="4"/>
  <c r="D111" i="4"/>
  <c r="D193" i="4"/>
  <c r="D194" i="4"/>
  <c r="D112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113" i="4"/>
  <c r="D207" i="4"/>
  <c r="D114" i="4"/>
  <c r="D115" i="4"/>
  <c r="D208" i="4"/>
  <c r="D209" i="4"/>
  <c r="D210" i="4"/>
  <c r="D211" i="4"/>
  <c r="D116" i="4"/>
  <c r="D212" i="4"/>
  <c r="D117" i="4"/>
  <c r="T19" i="1" l="1"/>
  <c r="T20" i="1"/>
  <c r="T21" i="1"/>
  <c r="T22" i="1"/>
  <c r="T23" i="1"/>
  <c r="T18" i="1"/>
  <c r="P26" i="1" l="1"/>
  <c r="O26" i="1"/>
  <c r="S19" i="1"/>
  <c r="U19" i="1" s="1"/>
  <c r="S20" i="1"/>
  <c r="U20" i="1" s="1"/>
  <c r="S21" i="1"/>
  <c r="U21" i="1" s="1"/>
  <c r="S22" i="1"/>
  <c r="U22" i="1" s="1"/>
  <c r="S23" i="1"/>
  <c r="U23" i="1" s="1"/>
  <c r="S18" i="1"/>
  <c r="U18" i="1" s="1"/>
</calcChain>
</file>

<file path=xl/sharedStrings.xml><?xml version="1.0" encoding="utf-8"?>
<sst xmlns="http://schemas.openxmlformats.org/spreadsheetml/2006/main" count="2327" uniqueCount="409">
  <si>
    <t>Parameter</t>
  </si>
  <si>
    <t>B</t>
  </si>
  <si>
    <t>Std. Error</t>
  </si>
  <si>
    <t>95% Wald Confidence Interval</t>
  </si>
  <si>
    <t>Hypothesis Test</t>
  </si>
  <si>
    <t>Lower</t>
  </si>
  <si>
    <t>Upper</t>
  </si>
  <si>
    <t>Wald Chi-Square</t>
  </si>
  <si>
    <t>df</t>
  </si>
  <si>
    <t>Sig.</t>
  </si>
  <si>
    <t>(Intercept)</t>
  </si>
  <si>
    <t>[Exercisetreat=0X]</t>
  </si>
  <si>
    <t>[Exercisetreat=1X]</t>
  </si>
  <si>
    <t>[Exercisetreat=3X]</t>
  </si>
  <si>
    <t>[MORPHS=BLUE  ]</t>
  </si>
  <si>
    <t>[MORPHS=ORANGE]</t>
  </si>
  <si>
    <t>[MORPHS=RED   ]</t>
  </si>
  <si>
    <t>[MORPHS=YELLOW]</t>
  </si>
  <si>
    <t>[BIB=NO ]</t>
  </si>
  <si>
    <t>[BIB=YES]</t>
  </si>
  <si>
    <t>[Exercisetreat=0X] * [MORPHS=BLUE  ]</t>
  </si>
  <si>
    <t>[Exercisetreat=0X] * [MORPHS=ORANGE]</t>
  </si>
  <si>
    <t>[Exercisetreat=0X] * [MORPHS=RED   ]</t>
  </si>
  <si>
    <t>[Exercisetreat=0X] * [MORPHS=YELLOW]</t>
  </si>
  <si>
    <t>[Exercisetreat=1X] * [MORPHS=BLUE  ]</t>
  </si>
  <si>
    <t>[Exercisetreat=1X] * [MORPHS=ORANGE]</t>
  </si>
  <si>
    <t>[Exercisetreat=1X] * [MORPHS=RED   ]</t>
  </si>
  <si>
    <t>[Exercisetreat=1X] * [MORPHS=YELLOW]</t>
  </si>
  <si>
    <t>[Exercisetreat=3X] * [MORPHS=BLUE  ]</t>
  </si>
  <si>
    <t>[Exercisetreat=3X] * [MORPHS=ORANGE]</t>
  </si>
  <si>
    <t>[Exercisetreat=3X] * [MORPHS=RED   ]</t>
  </si>
  <si>
    <t>[Exercisetreat=3X] * [MORPHS=YELLOW]</t>
  </si>
  <si>
    <t>[Exercisetreat=0X] * [BIB=NO ]</t>
  </si>
  <si>
    <t>[Exercisetreat=0X] * [BIB=YES]</t>
  </si>
  <si>
    <t>[Exercisetreat=1X] * [BIB=NO ]</t>
  </si>
  <si>
    <t>[Exercisetreat=1X] * [BIB=YES]</t>
  </si>
  <si>
    <t>[Exercisetreat=3X] * [BIB=NO ]</t>
  </si>
  <si>
    <t>[Exercisetreat=3X] * [BIB=YES]</t>
  </si>
  <si>
    <t>(Scale)</t>
  </si>
  <si>
    <t>Dependent Variable: ZDiffintelos
Model: (Intercept), Exercisetreat, MORPHS, BIB, Exercisetreat * MORPHS, Exercisetreat * BIB</t>
  </si>
  <si>
    <t>a. Set to zero because this parameter is redundant.</t>
  </si>
  <si>
    <t>b. Maximum likelihood estimate.</t>
  </si>
  <si>
    <r>
      <t>0</t>
    </r>
    <r>
      <rPr>
        <vertAlign val="superscript"/>
        <sz val="9"/>
        <color indexed="60"/>
        <rFont val="Arial"/>
        <family val="2"/>
      </rPr>
      <t>a</t>
    </r>
  </si>
  <si>
    <r>
      <t>.608</t>
    </r>
    <r>
      <rPr>
        <vertAlign val="superscript"/>
        <sz val="9"/>
        <color indexed="60"/>
        <rFont val="Arial"/>
        <family val="2"/>
      </rPr>
      <t>b</t>
    </r>
  </si>
  <si>
    <r>
      <t xml:space="preserve">Parameter Estimates for Z-tranformed </t>
    </r>
    <r>
      <rPr>
        <b/>
        <sz val="11"/>
        <color indexed="60"/>
        <rFont val="Calibri"/>
        <family val="2"/>
      </rPr>
      <t>ΔrTL</t>
    </r>
  </si>
  <si>
    <t>Estimates</t>
  </si>
  <si>
    <t>Exercisetreat</t>
  </si>
  <si>
    <t>Mean</t>
  </si>
  <si>
    <t>0X</t>
  </si>
  <si>
    <t>NO</t>
  </si>
  <si>
    <t>YES</t>
  </si>
  <si>
    <t>1X</t>
  </si>
  <si>
    <t>3X</t>
  </si>
  <si>
    <t>Pairwise Comparisons</t>
  </si>
  <si>
    <t>(I) Exercisetreat*BIB</t>
  </si>
  <si>
    <t>Mean Difference (I-J)</t>
  </si>
  <si>
    <t>95% Wald Confidence Interval for Difference</t>
  </si>
  <si>
    <t>[Exercisetreat=0X]*[BIB=NO]</t>
  </si>
  <si>
    <t>[Exercisetreat=0X]*[BIB=YES]</t>
  </si>
  <si>
    <t>[Exercisetreat=1X]*[BIB=NO]</t>
  </si>
  <si>
    <t>[Exercisetreat=1X]*[BIB=YES]</t>
  </si>
  <si>
    <t>[Exercisetreat=3X]*[BIB=NO]</t>
  </si>
  <si>
    <t>[Exercisetreat=3X]*[BIB=YES]</t>
  </si>
  <si>
    <t>Pairwise comparisons of estimated marginal means based on the original scale of dependent variable ZDiffintelos</t>
  </si>
  <si>
    <t>a. The mean difference is significant at the .05 level.</t>
  </si>
  <si>
    <t>Overall Test Results</t>
  </si>
  <si>
    <t>The Wald chi-square tests the effect of Exercisetreat*BIB. This test is based on the linearly independent pairwise comparisons among the estimated marginal means.</t>
  </si>
  <si>
    <t>(I) Exercisetreat*MORPHS</t>
  </si>
  <si>
    <t>[Exercisetreat=0X]*[MORPHS=BLUE]</t>
  </si>
  <si>
    <t>[Exercisetreat=0X]*[MORPHS=ORANGE]</t>
  </si>
  <si>
    <t>[Exercisetreat=0X]*[MORPHS=RED]</t>
  </si>
  <si>
    <t>[Exercisetreat=0X]*[MORPHS=YELLOW]</t>
  </si>
  <si>
    <t>[Exercisetreat=1X]*[MORPHS=BLUE]</t>
  </si>
  <si>
    <t>[Exercisetreat=1X]*[MORPHS=ORANGE]</t>
  </si>
  <si>
    <t>[Exercisetreat=1X]*[MORPHS=RED]</t>
  </si>
  <si>
    <t>[Exercisetreat=1X]*[MORPHS=YELLOW]</t>
  </si>
  <si>
    <t>[Exercisetreat=3X]*[MORPHS=BLUE]</t>
  </si>
  <si>
    <t>[Exercisetreat=3X]*[MORPHS=ORANGE]</t>
  </si>
  <si>
    <t>[Exercisetreat=3X]*[MORPHS=RED]</t>
  </si>
  <si>
    <t>[Exercisetreat=3X]*[MORPHS=YELLOW]</t>
  </si>
  <si>
    <t>The Wald chi-square tests the effect of Exercisetreat*MORPHS. This test is based on the linearly independent pairwise comparisons among the estimated marginal means.</t>
  </si>
  <si>
    <t>Scroll down for pairwise comparisons tables</t>
  </si>
  <si>
    <t>Likelihood Ratio Chi-Square</t>
  </si>
  <si>
    <t>Dependent Variable: ZΔBCI
Model: (Intercept), Exercisetreat, MORPHS, BIB, Exercisetreat * MORPHS, Exercisetreat * BIB</t>
  </si>
  <si>
    <t>a. Compares the fitted model against the intercept-only model.</t>
  </si>
  <si>
    <r>
      <t>Omnibus Test</t>
    </r>
    <r>
      <rPr>
        <b/>
        <vertAlign val="superscript"/>
        <sz val="11"/>
        <color indexed="60"/>
        <rFont val="Arial Bold"/>
      </rPr>
      <t>a</t>
    </r>
  </si>
  <si>
    <t>Tests of Model Effects</t>
  </si>
  <si>
    <t>Source</t>
  </si>
  <si>
    <t>Type III</t>
  </si>
  <si>
    <t>MORPHS</t>
  </si>
  <si>
    <t>BIB</t>
  </si>
  <si>
    <t>Exercisetreat * MORPHS</t>
  </si>
  <si>
    <t>Exercisetreat * BIB</t>
  </si>
  <si>
    <r>
      <t>.489</t>
    </r>
    <r>
      <rPr>
        <vertAlign val="superscript"/>
        <sz val="9"/>
        <color indexed="60"/>
        <rFont val="Arial"/>
        <family val="2"/>
      </rPr>
      <t>b</t>
    </r>
  </si>
  <si>
    <t>Pairwise comparisons of estimated marginal means based on the original scale of dependent variable ZΔBCI</t>
  </si>
  <si>
    <r>
      <t>1.600762953232733</t>
    </r>
    <r>
      <rPr>
        <vertAlign val="superscript"/>
        <sz val="9"/>
        <color indexed="60"/>
        <rFont val="Arial"/>
        <family val="2"/>
      </rPr>
      <t>a</t>
    </r>
  </si>
  <si>
    <r>
      <t>1.362104829027498</t>
    </r>
    <r>
      <rPr>
        <vertAlign val="superscript"/>
        <sz val="9"/>
        <color indexed="60"/>
        <rFont val="Arial"/>
        <family val="2"/>
      </rPr>
      <t>a</t>
    </r>
  </si>
  <si>
    <r>
      <t>1.420513144652692</t>
    </r>
    <r>
      <rPr>
        <vertAlign val="superscript"/>
        <sz val="9"/>
        <color indexed="60"/>
        <rFont val="Arial"/>
        <family val="2"/>
      </rPr>
      <t>a</t>
    </r>
  </si>
  <si>
    <r>
      <t>1.389419559614672</t>
    </r>
    <r>
      <rPr>
        <vertAlign val="superscript"/>
        <sz val="9"/>
        <color indexed="60"/>
        <rFont val="Arial"/>
        <family val="2"/>
      </rPr>
      <t>a</t>
    </r>
  </si>
  <si>
    <r>
      <t>1.002000321554760</t>
    </r>
    <r>
      <rPr>
        <vertAlign val="superscript"/>
        <sz val="9"/>
        <color indexed="60"/>
        <rFont val="Arial"/>
        <family val="2"/>
      </rPr>
      <t>a</t>
    </r>
  </si>
  <si>
    <r>
      <t>1.082982692547946</t>
    </r>
    <r>
      <rPr>
        <vertAlign val="superscript"/>
        <sz val="9"/>
        <color indexed="60"/>
        <rFont val="Arial"/>
        <family val="2"/>
      </rPr>
      <t>a</t>
    </r>
  </si>
  <si>
    <r>
      <t>.844324568342712</t>
    </r>
    <r>
      <rPr>
        <vertAlign val="superscript"/>
        <sz val="9"/>
        <color indexed="60"/>
        <rFont val="Arial"/>
        <family val="2"/>
      </rPr>
      <t>a</t>
    </r>
  </si>
  <si>
    <r>
      <t>.902732883967906</t>
    </r>
    <r>
      <rPr>
        <vertAlign val="superscript"/>
        <sz val="9"/>
        <color indexed="60"/>
        <rFont val="Arial"/>
        <family val="2"/>
      </rPr>
      <t>a</t>
    </r>
  </si>
  <si>
    <r>
      <t>.871639298929886</t>
    </r>
    <r>
      <rPr>
        <vertAlign val="superscript"/>
        <sz val="9"/>
        <color indexed="60"/>
        <rFont val="Arial"/>
        <family val="2"/>
      </rPr>
      <t>a</t>
    </r>
  </si>
  <si>
    <r>
      <t>-1.600762953232733</t>
    </r>
    <r>
      <rPr>
        <vertAlign val="superscript"/>
        <sz val="9"/>
        <color indexed="60"/>
        <rFont val="Arial"/>
        <family val="2"/>
      </rPr>
      <t>a</t>
    </r>
  </si>
  <si>
    <r>
      <t>-1.082982692547946</t>
    </r>
    <r>
      <rPr>
        <vertAlign val="superscript"/>
        <sz val="9"/>
        <color indexed="60"/>
        <rFont val="Arial"/>
        <family val="2"/>
      </rPr>
      <t>a</t>
    </r>
  </si>
  <si>
    <r>
      <t>-1.362104829027498</t>
    </r>
    <r>
      <rPr>
        <vertAlign val="superscript"/>
        <sz val="9"/>
        <color indexed="60"/>
        <rFont val="Arial"/>
        <family val="2"/>
      </rPr>
      <t>a</t>
    </r>
  </si>
  <si>
    <r>
      <t>-.844324568342712</t>
    </r>
    <r>
      <rPr>
        <vertAlign val="superscript"/>
        <sz val="9"/>
        <color indexed="60"/>
        <rFont val="Arial"/>
        <family val="2"/>
      </rPr>
      <t>a</t>
    </r>
  </si>
  <si>
    <r>
      <t>-1.420513144652692</t>
    </r>
    <r>
      <rPr>
        <vertAlign val="superscript"/>
        <sz val="9"/>
        <color indexed="60"/>
        <rFont val="Arial"/>
        <family val="2"/>
      </rPr>
      <t>a</t>
    </r>
  </si>
  <si>
    <r>
      <t>-.902732883967906</t>
    </r>
    <r>
      <rPr>
        <vertAlign val="superscript"/>
        <sz val="9"/>
        <color indexed="60"/>
        <rFont val="Arial"/>
        <family val="2"/>
      </rPr>
      <t>a</t>
    </r>
  </si>
  <si>
    <r>
      <t>-1.389419559614672</t>
    </r>
    <r>
      <rPr>
        <vertAlign val="superscript"/>
        <sz val="9"/>
        <color indexed="60"/>
        <rFont val="Arial"/>
        <family val="2"/>
      </rPr>
      <t>a</t>
    </r>
  </si>
  <si>
    <r>
      <t>-.871639298929886</t>
    </r>
    <r>
      <rPr>
        <vertAlign val="superscript"/>
        <sz val="9"/>
        <color indexed="60"/>
        <rFont val="Arial"/>
        <family val="2"/>
      </rPr>
      <t>a</t>
    </r>
  </si>
  <si>
    <r>
      <t>-1.002000321554760</t>
    </r>
    <r>
      <rPr>
        <vertAlign val="superscript"/>
        <sz val="9"/>
        <color indexed="60"/>
        <rFont val="Arial"/>
        <family val="2"/>
      </rPr>
      <t>a</t>
    </r>
  </si>
  <si>
    <t>BLUE</t>
  </si>
  <si>
    <t>ORANGE</t>
  </si>
  <si>
    <t>RED</t>
  </si>
  <si>
    <t>YELLOW</t>
  </si>
  <si>
    <t>Dependent Variable: foodeaten
Model: (Intercept), Exercisetreat, MORPHS, BIB, Exercisetreat * MORPHS, Exercisetreat * BIB</t>
  </si>
  <si>
    <t>b. Fixed at the displayed value.</t>
  </si>
  <si>
    <r>
      <t>0</t>
    </r>
    <r>
      <rPr>
        <vertAlign val="superscript"/>
        <sz val="9"/>
        <color indexed="60"/>
        <rFont val="Arial"/>
        <family val="2"/>
      </rPr>
      <t>a</t>
    </r>
  </si>
  <si>
    <r>
      <t>1</t>
    </r>
    <r>
      <rPr>
        <vertAlign val="superscript"/>
        <sz val="9"/>
        <color indexed="60"/>
        <rFont val="Arial"/>
        <family val="2"/>
      </rPr>
      <t>b</t>
    </r>
  </si>
  <si>
    <t>Parameter Estimates Z transformed delta BCI</t>
  </si>
  <si>
    <t>Parameter Estimates count data food eaten (mealworms)</t>
  </si>
  <si>
    <t>Pairwise comparisons of estimated marginal means based on the original scale of dependent variable foodeaten</t>
  </si>
  <si>
    <t>Parameter Estimates</t>
  </si>
  <si>
    <t>Estimated Marginal Means 1: Exercisetreat* MORPHS</t>
  </si>
  <si>
    <t>Estimated Marginal Means 2: Exercisetreat* BIB</t>
  </si>
  <si>
    <r>
      <rPr>
        <sz val="11"/>
        <color rgb="FF000000"/>
        <rFont val="Arial Bold"/>
      </rPr>
      <t>Omnibus Test</t>
    </r>
    <r>
      <rPr>
        <vertAlign val="superscript"/>
        <sz val="11"/>
        <color rgb="FF000000"/>
        <rFont val="Arial Bold"/>
      </rPr>
      <t>a</t>
    </r>
  </si>
  <si>
    <t>Dependent Variable: ∆SVL1.1
Model: (Intercept), Exercisetreat, MORPHS, BIB, Exercisetreat * MORPHS, Exercisetreat * BIB</t>
  </si>
  <si>
    <r>
      <rPr>
        <sz val="9"/>
        <color rgb="FF000000"/>
        <rFont val="Arial"/>
        <family val="2"/>
      </rPr>
      <t>0</t>
    </r>
    <r>
      <rPr>
        <vertAlign val="superscript"/>
        <sz val="9"/>
        <color rgb="FF000000"/>
        <rFont val="Arial"/>
        <family val="2"/>
      </rPr>
      <t>a</t>
    </r>
  </si>
  <si>
    <r>
      <rPr>
        <sz val="9"/>
        <color rgb="FF000000"/>
        <rFont val="Arial"/>
        <family val="2"/>
      </rPr>
      <t>.628</t>
    </r>
    <r>
      <rPr>
        <vertAlign val="superscript"/>
        <sz val="9"/>
        <color rgb="FF000000"/>
        <rFont val="Arial"/>
        <family val="2"/>
      </rPr>
      <t>b</t>
    </r>
  </si>
  <si>
    <t>Pairwise comparisons of estimated marginal means based on the original scale of dependent variable ∆SVL1.1</t>
  </si>
  <si>
    <t>Dependent Variable: ZStdMR2date
Model: (Intercept), Exercisetreat, MORPHS, BIB</t>
  </si>
  <si>
    <r>
      <t>.752</t>
    </r>
    <r>
      <rPr>
        <vertAlign val="superscript"/>
        <sz val="9"/>
        <color indexed="60"/>
        <rFont val="Arial"/>
        <family val="2"/>
      </rPr>
      <t>b</t>
    </r>
  </si>
  <si>
    <t>(I) Exercisetreat</t>
  </si>
  <si>
    <t>Pairwise comparisons of estimated marginal means based on the original scale of dependent variable ZStdMR2date</t>
  </si>
  <si>
    <r>
      <t>.642450423168059</t>
    </r>
    <r>
      <rPr>
        <vertAlign val="superscript"/>
        <sz val="9"/>
        <color indexed="60"/>
        <rFont val="Arial"/>
        <family val="2"/>
      </rPr>
      <t>a</t>
    </r>
  </si>
  <si>
    <r>
      <t>.494885321708507</t>
    </r>
    <r>
      <rPr>
        <vertAlign val="superscript"/>
        <sz val="9"/>
        <color indexed="60"/>
        <rFont val="Arial"/>
        <family val="2"/>
      </rPr>
      <t>a</t>
    </r>
  </si>
  <si>
    <r>
      <t>-.642450423168059</t>
    </r>
    <r>
      <rPr>
        <vertAlign val="superscript"/>
        <sz val="9"/>
        <color indexed="60"/>
        <rFont val="Arial"/>
        <family val="2"/>
      </rPr>
      <t>a</t>
    </r>
  </si>
  <si>
    <r>
      <t>-.494885321708507</t>
    </r>
    <r>
      <rPr>
        <vertAlign val="superscript"/>
        <sz val="9"/>
        <color indexed="60"/>
        <rFont val="Arial"/>
        <family val="2"/>
      </rPr>
      <t>a</t>
    </r>
  </si>
  <si>
    <t>The Wald chi-square tests the effect of Exercisetreat. This test is based on the linearly independent pairwise comparisons among the estimated marginal means.</t>
  </si>
  <si>
    <t>(I) MORPHS</t>
  </si>
  <si>
    <r>
      <t>.533795436190884</t>
    </r>
    <r>
      <rPr>
        <vertAlign val="superscript"/>
        <sz val="9"/>
        <color indexed="60"/>
        <rFont val="Arial"/>
        <family val="2"/>
      </rPr>
      <t>a</t>
    </r>
  </si>
  <si>
    <r>
      <t>-.533795436190884</t>
    </r>
    <r>
      <rPr>
        <vertAlign val="superscript"/>
        <sz val="9"/>
        <color indexed="60"/>
        <rFont val="Arial"/>
        <family val="2"/>
      </rPr>
      <t>a</t>
    </r>
  </si>
  <si>
    <r>
      <t>-.844424310751885</t>
    </r>
    <r>
      <rPr>
        <vertAlign val="superscript"/>
        <sz val="9"/>
        <color indexed="60"/>
        <rFont val="Arial"/>
        <family val="2"/>
      </rPr>
      <t>a</t>
    </r>
  </si>
  <si>
    <r>
      <t>-.849078806963809</t>
    </r>
    <r>
      <rPr>
        <vertAlign val="superscript"/>
        <sz val="9"/>
        <color indexed="60"/>
        <rFont val="Arial"/>
        <family val="2"/>
      </rPr>
      <t>a</t>
    </r>
  </si>
  <si>
    <r>
      <t>.844424310751885</t>
    </r>
    <r>
      <rPr>
        <vertAlign val="superscript"/>
        <sz val="9"/>
        <color indexed="60"/>
        <rFont val="Arial"/>
        <family val="2"/>
      </rPr>
      <t>a</t>
    </r>
  </si>
  <si>
    <r>
      <t>.849078806963809</t>
    </r>
    <r>
      <rPr>
        <vertAlign val="superscript"/>
        <sz val="9"/>
        <color indexed="60"/>
        <rFont val="Arial"/>
        <family val="2"/>
      </rPr>
      <t>a</t>
    </r>
  </si>
  <si>
    <t>The Wald chi-square tests the effect of MORPHS. This test is based on the linearly independent pairwise comparisons among the estimated marginal means.</t>
  </si>
  <si>
    <t>(I) BIB</t>
  </si>
  <si>
    <r>
      <t>-.586098724062202</t>
    </r>
    <r>
      <rPr>
        <vertAlign val="superscript"/>
        <sz val="9"/>
        <color indexed="60"/>
        <rFont val="Arial"/>
        <family val="2"/>
      </rPr>
      <t>a</t>
    </r>
  </si>
  <si>
    <r>
      <t>.586098724062202</t>
    </r>
    <r>
      <rPr>
        <vertAlign val="superscript"/>
        <sz val="9"/>
        <color indexed="60"/>
        <rFont val="Arial"/>
        <family val="2"/>
      </rPr>
      <t>a</t>
    </r>
  </si>
  <si>
    <t>The Wald chi-square tests the effect of BIB. This test is based on the linearly independent pairwise comparisons among the estimated marginal means.</t>
  </si>
  <si>
    <t>CI</t>
  </si>
  <si>
    <t>OX-NO</t>
  </si>
  <si>
    <t>mean</t>
  </si>
  <si>
    <t>error bar lengths</t>
  </si>
  <si>
    <r>
      <t>2.92</t>
    </r>
    <r>
      <rPr>
        <b/>
        <vertAlign val="superscript"/>
        <sz val="9"/>
        <color indexed="60"/>
        <rFont val="Arial"/>
        <family val="2"/>
      </rPr>
      <t>a</t>
    </r>
  </si>
  <si>
    <r>
      <t>10.44</t>
    </r>
    <r>
      <rPr>
        <b/>
        <vertAlign val="superscript"/>
        <sz val="9"/>
        <color indexed="60"/>
        <rFont val="Arial"/>
        <family val="2"/>
      </rPr>
      <t>a</t>
    </r>
  </si>
  <si>
    <r>
      <t>5.13</t>
    </r>
    <r>
      <rPr>
        <b/>
        <vertAlign val="superscript"/>
        <sz val="9"/>
        <color indexed="60"/>
        <rFont val="Arial"/>
        <family val="2"/>
      </rPr>
      <t>a</t>
    </r>
  </si>
  <si>
    <r>
      <t>5.16</t>
    </r>
    <r>
      <rPr>
        <b/>
        <vertAlign val="superscript"/>
        <sz val="9"/>
        <color indexed="60"/>
        <rFont val="Arial"/>
        <family val="2"/>
      </rPr>
      <t>a</t>
    </r>
  </si>
  <si>
    <r>
      <t>-3.57</t>
    </r>
    <r>
      <rPr>
        <b/>
        <vertAlign val="superscript"/>
        <sz val="9"/>
        <color indexed="60"/>
        <rFont val="Arial"/>
        <family val="2"/>
      </rPr>
      <t>a</t>
    </r>
  </si>
  <si>
    <r>
      <t>-4.24</t>
    </r>
    <r>
      <rPr>
        <b/>
        <vertAlign val="superscript"/>
        <sz val="9"/>
        <color indexed="60"/>
        <rFont val="Arial"/>
        <family val="2"/>
      </rPr>
      <t>a</t>
    </r>
  </si>
  <si>
    <r>
      <t>10.75</t>
    </r>
    <r>
      <rPr>
        <b/>
        <vertAlign val="superscript"/>
        <sz val="9"/>
        <color indexed="60"/>
        <rFont val="Arial"/>
        <family val="2"/>
      </rPr>
      <t>a</t>
    </r>
  </si>
  <si>
    <r>
      <t>5.44</t>
    </r>
    <r>
      <rPr>
        <b/>
        <vertAlign val="superscript"/>
        <sz val="9"/>
        <color indexed="60"/>
        <rFont val="Arial"/>
        <family val="2"/>
      </rPr>
      <t>a</t>
    </r>
  </si>
  <si>
    <r>
      <t>5.47</t>
    </r>
    <r>
      <rPr>
        <b/>
        <vertAlign val="superscript"/>
        <sz val="9"/>
        <color indexed="60"/>
        <rFont val="Arial"/>
        <family val="2"/>
      </rPr>
      <t>a</t>
    </r>
  </si>
  <si>
    <r>
      <t>4.24</t>
    </r>
    <r>
      <rPr>
        <b/>
        <vertAlign val="superscript"/>
        <sz val="9"/>
        <color indexed="60"/>
        <rFont val="Arial"/>
        <family val="2"/>
      </rPr>
      <t>a</t>
    </r>
  </si>
  <si>
    <r>
      <t>4.67</t>
    </r>
    <r>
      <rPr>
        <b/>
        <vertAlign val="superscript"/>
        <sz val="9"/>
        <color indexed="60"/>
        <rFont val="Arial"/>
        <family val="2"/>
      </rPr>
      <t>a</t>
    </r>
  </si>
  <si>
    <r>
      <t>12.19</t>
    </r>
    <r>
      <rPr>
        <b/>
        <vertAlign val="superscript"/>
        <sz val="9"/>
        <color indexed="60"/>
        <rFont val="Arial"/>
        <family val="2"/>
      </rPr>
      <t>a</t>
    </r>
  </si>
  <si>
    <r>
      <t>6.87</t>
    </r>
    <r>
      <rPr>
        <b/>
        <vertAlign val="superscript"/>
        <sz val="9"/>
        <color indexed="60"/>
        <rFont val="Arial"/>
        <family val="2"/>
      </rPr>
      <t>a</t>
    </r>
  </si>
  <si>
    <r>
      <t>6.91</t>
    </r>
    <r>
      <rPr>
        <b/>
        <vertAlign val="superscript"/>
        <sz val="9"/>
        <color indexed="60"/>
        <rFont val="Arial"/>
        <family val="2"/>
      </rPr>
      <t>a</t>
    </r>
  </si>
  <si>
    <r>
      <t>-3.99</t>
    </r>
    <r>
      <rPr>
        <b/>
        <vertAlign val="superscript"/>
        <sz val="9"/>
        <color indexed="60"/>
        <rFont val="Arial"/>
        <family val="2"/>
      </rPr>
      <t>a</t>
    </r>
  </si>
  <si>
    <r>
      <t>2.21</t>
    </r>
    <r>
      <rPr>
        <b/>
        <vertAlign val="superscript"/>
        <sz val="9"/>
        <color indexed="60"/>
        <rFont val="Arial"/>
        <family val="2"/>
      </rPr>
      <t>a</t>
    </r>
  </si>
  <si>
    <r>
      <t>-4.67</t>
    </r>
    <r>
      <rPr>
        <b/>
        <vertAlign val="superscript"/>
        <sz val="9"/>
        <color indexed="60"/>
        <rFont val="Arial"/>
        <family val="2"/>
      </rPr>
      <t>a</t>
    </r>
  </si>
  <si>
    <r>
      <t>-2.92</t>
    </r>
    <r>
      <rPr>
        <b/>
        <vertAlign val="superscript"/>
        <sz val="9"/>
        <color indexed="60"/>
        <rFont val="Arial"/>
        <family val="2"/>
      </rPr>
      <t>a</t>
    </r>
  </si>
  <si>
    <r>
      <t>-10.44</t>
    </r>
    <r>
      <rPr>
        <b/>
        <vertAlign val="superscript"/>
        <sz val="9"/>
        <color indexed="60"/>
        <rFont val="Arial"/>
        <family val="2"/>
      </rPr>
      <t>a</t>
    </r>
  </si>
  <si>
    <r>
      <t>-10.75</t>
    </r>
    <r>
      <rPr>
        <b/>
        <vertAlign val="superscript"/>
        <sz val="9"/>
        <color indexed="60"/>
        <rFont val="Arial"/>
        <family val="2"/>
      </rPr>
      <t>a</t>
    </r>
  </si>
  <si>
    <r>
      <t>-12.19</t>
    </r>
    <r>
      <rPr>
        <b/>
        <vertAlign val="superscript"/>
        <sz val="9"/>
        <color indexed="60"/>
        <rFont val="Arial"/>
        <family val="2"/>
      </rPr>
      <t>a</t>
    </r>
  </si>
  <si>
    <r>
      <t>-11.52</t>
    </r>
    <r>
      <rPr>
        <b/>
        <vertAlign val="superscript"/>
        <sz val="9"/>
        <color indexed="60"/>
        <rFont val="Arial"/>
        <family val="2"/>
      </rPr>
      <t>a</t>
    </r>
  </si>
  <si>
    <r>
      <t>-5.13</t>
    </r>
    <r>
      <rPr>
        <b/>
        <vertAlign val="superscript"/>
        <sz val="9"/>
        <color indexed="60"/>
        <rFont val="Arial"/>
        <family val="2"/>
      </rPr>
      <t>a</t>
    </r>
  </si>
  <si>
    <r>
      <t>-5.44</t>
    </r>
    <r>
      <rPr>
        <b/>
        <vertAlign val="superscript"/>
        <sz val="9"/>
        <color indexed="60"/>
        <rFont val="Arial"/>
        <family val="2"/>
      </rPr>
      <t>a</t>
    </r>
  </si>
  <si>
    <r>
      <t>-6.87</t>
    </r>
    <r>
      <rPr>
        <b/>
        <vertAlign val="superscript"/>
        <sz val="9"/>
        <color indexed="60"/>
        <rFont val="Arial"/>
        <family val="2"/>
      </rPr>
      <t>a</t>
    </r>
  </si>
  <si>
    <r>
      <t>-2.21</t>
    </r>
    <r>
      <rPr>
        <b/>
        <vertAlign val="superscript"/>
        <sz val="9"/>
        <color indexed="60"/>
        <rFont val="Arial"/>
        <family val="2"/>
      </rPr>
      <t>a</t>
    </r>
  </si>
  <si>
    <r>
      <t>-6.20</t>
    </r>
    <r>
      <rPr>
        <b/>
        <vertAlign val="superscript"/>
        <sz val="9"/>
        <color indexed="60"/>
        <rFont val="Arial"/>
        <family val="2"/>
      </rPr>
      <t>a</t>
    </r>
  </si>
  <si>
    <r>
      <t>3.57</t>
    </r>
    <r>
      <rPr>
        <b/>
        <vertAlign val="superscript"/>
        <sz val="9"/>
        <color indexed="60"/>
        <rFont val="Arial"/>
        <family val="2"/>
      </rPr>
      <t>a</t>
    </r>
  </si>
  <si>
    <r>
      <t>3.99</t>
    </r>
    <r>
      <rPr>
        <b/>
        <vertAlign val="superscript"/>
        <sz val="9"/>
        <color indexed="60"/>
        <rFont val="Arial"/>
        <family val="2"/>
      </rPr>
      <t>a</t>
    </r>
  </si>
  <si>
    <r>
      <t>11.52</t>
    </r>
    <r>
      <rPr>
        <b/>
        <vertAlign val="superscript"/>
        <sz val="9"/>
        <color indexed="60"/>
        <rFont val="Arial"/>
        <family val="2"/>
      </rPr>
      <t>a</t>
    </r>
  </si>
  <si>
    <r>
      <t>6.20</t>
    </r>
    <r>
      <rPr>
        <b/>
        <vertAlign val="superscript"/>
        <sz val="9"/>
        <color indexed="60"/>
        <rFont val="Arial"/>
        <family val="2"/>
      </rPr>
      <t>a</t>
    </r>
  </si>
  <si>
    <r>
      <t>6.24</t>
    </r>
    <r>
      <rPr>
        <b/>
        <vertAlign val="superscript"/>
        <sz val="9"/>
        <color indexed="60"/>
        <rFont val="Arial"/>
        <family val="2"/>
      </rPr>
      <t>a</t>
    </r>
  </si>
  <si>
    <r>
      <t>-5.16</t>
    </r>
    <r>
      <rPr>
        <b/>
        <vertAlign val="superscript"/>
        <sz val="9"/>
        <color indexed="60"/>
        <rFont val="Arial"/>
        <family val="2"/>
      </rPr>
      <t>a</t>
    </r>
  </si>
  <si>
    <r>
      <t>-5.47</t>
    </r>
    <r>
      <rPr>
        <b/>
        <vertAlign val="superscript"/>
        <sz val="9"/>
        <color indexed="60"/>
        <rFont val="Arial"/>
        <family val="2"/>
      </rPr>
      <t>a</t>
    </r>
  </si>
  <si>
    <r>
      <t>-6.91</t>
    </r>
    <r>
      <rPr>
        <b/>
        <vertAlign val="superscript"/>
        <sz val="9"/>
        <color indexed="60"/>
        <rFont val="Arial"/>
        <family val="2"/>
      </rPr>
      <t>a</t>
    </r>
  </si>
  <si>
    <r>
      <t>-6.24</t>
    </r>
    <r>
      <rPr>
        <b/>
        <vertAlign val="superscript"/>
        <sz val="9"/>
        <color indexed="60"/>
        <rFont val="Arial"/>
        <family val="2"/>
      </rPr>
      <t>a</t>
    </r>
  </si>
  <si>
    <r>
      <t>-5.03</t>
    </r>
    <r>
      <rPr>
        <b/>
        <vertAlign val="superscript"/>
        <sz val="9"/>
        <color indexed="60"/>
        <rFont val="Arial"/>
        <family val="2"/>
      </rPr>
      <t>a</t>
    </r>
  </si>
  <si>
    <r>
      <t>4.20</t>
    </r>
    <r>
      <rPr>
        <b/>
        <vertAlign val="superscript"/>
        <sz val="9"/>
        <color indexed="60"/>
        <rFont val="Arial"/>
        <family val="2"/>
      </rPr>
      <t>a</t>
    </r>
  </si>
  <si>
    <r>
      <t>6.14</t>
    </r>
    <r>
      <rPr>
        <b/>
        <vertAlign val="superscript"/>
        <sz val="9"/>
        <color indexed="60"/>
        <rFont val="Arial"/>
        <family val="2"/>
      </rPr>
      <t>a</t>
    </r>
  </si>
  <si>
    <r>
      <t>5.03</t>
    </r>
    <r>
      <rPr>
        <b/>
        <vertAlign val="superscript"/>
        <sz val="9"/>
        <color indexed="60"/>
        <rFont val="Arial"/>
        <family val="2"/>
      </rPr>
      <t>a</t>
    </r>
  </si>
  <si>
    <r>
      <t>-6.14</t>
    </r>
    <r>
      <rPr>
        <b/>
        <vertAlign val="superscript"/>
        <sz val="9"/>
        <color indexed="60"/>
        <rFont val="Arial"/>
        <family val="2"/>
      </rPr>
      <t>a</t>
    </r>
  </si>
  <si>
    <r>
      <t>-4.20</t>
    </r>
    <r>
      <rPr>
        <b/>
        <vertAlign val="superscript"/>
        <sz val="9"/>
        <color indexed="60"/>
        <rFont val="Arial"/>
        <family val="2"/>
      </rPr>
      <t>a</t>
    </r>
  </si>
  <si>
    <r>
      <t>-1.099460190643462</t>
    </r>
    <r>
      <rPr>
        <b/>
        <vertAlign val="superscript"/>
        <sz val="9"/>
        <color indexed="60"/>
        <rFont val="Arial"/>
        <family val="2"/>
      </rPr>
      <t>a</t>
    </r>
  </si>
  <si>
    <r>
      <t>-.724476508537836</t>
    </r>
    <r>
      <rPr>
        <b/>
        <vertAlign val="superscript"/>
        <sz val="9"/>
        <color indexed="60"/>
        <rFont val="Arial"/>
        <family val="2"/>
      </rPr>
      <t>a</t>
    </r>
  </si>
  <si>
    <r>
      <t>-.851678478353020</t>
    </r>
    <r>
      <rPr>
        <b/>
        <vertAlign val="superscript"/>
        <sz val="9"/>
        <color indexed="60"/>
        <rFont val="Arial"/>
        <family val="2"/>
      </rPr>
      <t>a</t>
    </r>
  </si>
  <si>
    <r>
      <t>-1.349303120493189</t>
    </r>
    <r>
      <rPr>
        <b/>
        <vertAlign val="superscript"/>
        <sz val="9"/>
        <color indexed="60"/>
        <rFont val="Arial"/>
        <family val="2"/>
      </rPr>
      <t>a</t>
    </r>
  </si>
  <si>
    <r>
      <t>1.099460190643462</t>
    </r>
    <r>
      <rPr>
        <b/>
        <vertAlign val="superscript"/>
        <sz val="9"/>
        <color indexed="60"/>
        <rFont val="Arial"/>
        <family val="2"/>
      </rPr>
      <t>a</t>
    </r>
  </si>
  <si>
    <r>
      <t>1.134324724663177</t>
    </r>
    <r>
      <rPr>
        <b/>
        <vertAlign val="superscript"/>
        <sz val="9"/>
        <color indexed="60"/>
        <rFont val="Arial"/>
        <family val="2"/>
      </rPr>
      <t>a</t>
    </r>
  </si>
  <si>
    <r>
      <t>.724476508537836</t>
    </r>
    <r>
      <rPr>
        <b/>
        <vertAlign val="superscript"/>
        <sz val="9"/>
        <color indexed="60"/>
        <rFont val="Arial"/>
        <family val="2"/>
      </rPr>
      <t>a</t>
    </r>
  </si>
  <si>
    <r>
      <t>.851678478353020</t>
    </r>
    <r>
      <rPr>
        <b/>
        <vertAlign val="superscript"/>
        <sz val="9"/>
        <color indexed="60"/>
        <rFont val="Arial"/>
        <family val="2"/>
      </rPr>
      <t>a</t>
    </r>
  </si>
  <si>
    <r>
      <t>1.349303120493189</t>
    </r>
    <r>
      <rPr>
        <b/>
        <vertAlign val="superscript"/>
        <sz val="9"/>
        <color indexed="60"/>
        <rFont val="Arial"/>
        <family val="2"/>
      </rPr>
      <t>a</t>
    </r>
  </si>
  <si>
    <r>
      <t>1.384167654512904</t>
    </r>
    <r>
      <rPr>
        <b/>
        <vertAlign val="superscript"/>
        <sz val="9"/>
        <color indexed="60"/>
        <rFont val="Arial"/>
        <family val="2"/>
      </rPr>
      <t>a</t>
    </r>
  </si>
  <si>
    <r>
      <t>-1.134324724663177</t>
    </r>
    <r>
      <rPr>
        <b/>
        <vertAlign val="superscript"/>
        <sz val="9"/>
        <color indexed="60"/>
        <rFont val="Arial"/>
        <family val="2"/>
      </rPr>
      <t>a</t>
    </r>
  </si>
  <si>
    <r>
      <t>-1.384167654512904</t>
    </r>
    <r>
      <rPr>
        <b/>
        <vertAlign val="superscript"/>
        <sz val="9"/>
        <color indexed="60"/>
        <rFont val="Arial"/>
        <family val="2"/>
      </rPr>
      <t>a</t>
    </r>
  </si>
  <si>
    <r>
      <t>1.917351634592968</t>
    </r>
    <r>
      <rPr>
        <b/>
        <vertAlign val="superscript"/>
        <sz val="9"/>
        <color indexed="60"/>
        <rFont val="Arial"/>
        <family val="2"/>
      </rPr>
      <t>a</t>
    </r>
  </si>
  <si>
    <r>
      <t>1.251871063699137</t>
    </r>
    <r>
      <rPr>
        <b/>
        <vertAlign val="superscript"/>
        <sz val="9"/>
        <color indexed="60"/>
        <rFont val="Arial"/>
        <family val="2"/>
      </rPr>
      <t>a</t>
    </r>
  </si>
  <si>
    <r>
      <t>1.239729103428440</t>
    </r>
    <r>
      <rPr>
        <b/>
        <vertAlign val="superscript"/>
        <sz val="9"/>
        <color indexed="60"/>
        <rFont val="Arial"/>
        <family val="2"/>
      </rPr>
      <t>a</t>
    </r>
  </si>
  <si>
    <r>
      <t>1.014975695721471</t>
    </r>
    <r>
      <rPr>
        <b/>
        <vertAlign val="superscript"/>
        <sz val="9"/>
        <color indexed="60"/>
        <rFont val="Arial"/>
        <family val="2"/>
      </rPr>
      <t>a</t>
    </r>
  </si>
  <si>
    <r>
      <t>1.373959210342703</t>
    </r>
    <r>
      <rPr>
        <b/>
        <vertAlign val="superscript"/>
        <sz val="9"/>
        <color indexed="60"/>
        <rFont val="Arial"/>
        <family val="2"/>
      </rPr>
      <t>a</t>
    </r>
  </si>
  <si>
    <r>
      <t>-1.326181096304770</t>
    </r>
    <r>
      <rPr>
        <b/>
        <vertAlign val="superscript"/>
        <sz val="9"/>
        <color indexed="60"/>
        <rFont val="Arial"/>
        <family val="2"/>
      </rPr>
      <t>a</t>
    </r>
  </si>
  <si>
    <r>
      <t>-1.559763614238508</t>
    </r>
    <r>
      <rPr>
        <b/>
        <vertAlign val="superscript"/>
        <sz val="9"/>
        <color indexed="60"/>
        <rFont val="Arial"/>
        <family val="2"/>
      </rPr>
      <t>a</t>
    </r>
  </si>
  <si>
    <r>
      <t>-1.722640810011825</t>
    </r>
    <r>
      <rPr>
        <b/>
        <vertAlign val="superscript"/>
        <sz val="9"/>
        <color indexed="60"/>
        <rFont val="Arial"/>
        <family val="2"/>
      </rPr>
      <t>a</t>
    </r>
  </si>
  <si>
    <r>
      <t>-1.857409497659391</t>
    </r>
    <r>
      <rPr>
        <b/>
        <vertAlign val="superscript"/>
        <sz val="9"/>
        <color indexed="60"/>
        <rFont val="Arial"/>
        <family val="2"/>
      </rPr>
      <t>a</t>
    </r>
  </si>
  <si>
    <r>
      <t>-.894283043344677</t>
    </r>
    <r>
      <rPr>
        <b/>
        <vertAlign val="superscript"/>
        <sz val="9"/>
        <color indexed="60"/>
        <rFont val="Arial"/>
        <family val="2"/>
      </rPr>
      <t>a</t>
    </r>
  </si>
  <si>
    <r>
      <t>-1.191928926765560</t>
    </r>
    <r>
      <rPr>
        <b/>
        <vertAlign val="superscript"/>
        <sz val="9"/>
        <color indexed="60"/>
        <rFont val="Arial"/>
        <family val="2"/>
      </rPr>
      <t>a</t>
    </r>
  </si>
  <si>
    <r>
      <t>-.882141083073980</t>
    </r>
    <r>
      <rPr>
        <b/>
        <vertAlign val="superscript"/>
        <sz val="9"/>
        <color indexed="60"/>
        <rFont val="Arial"/>
        <family val="2"/>
      </rPr>
      <t>a</t>
    </r>
  </si>
  <si>
    <r>
      <t>-1.179786966494863</t>
    </r>
    <r>
      <rPr>
        <b/>
        <vertAlign val="superscript"/>
        <sz val="9"/>
        <color indexed="60"/>
        <rFont val="Arial"/>
        <family val="2"/>
      </rPr>
      <t>a</t>
    </r>
  </si>
  <si>
    <t>alpha &lt; 0.05</t>
  </si>
  <si>
    <t>Benjamini-Hochberg Procedure run in SPSS following instructions found at: https://www.ibm.com/support/pages/does-spss-statistics-offer-multiple-comparisons-using-benjamini-hochberg-method-control-false-discovery-rate</t>
  </si>
  <si>
    <t>Largest Critical P value (alpha &lt;0.05) = 0.020000</t>
  </si>
  <si>
    <t>Ex x Morph</t>
  </si>
  <si>
    <t>Ex x Bib</t>
  </si>
  <si>
    <t>Largest Critical P value (alpha &lt;0.05) = 0.009848</t>
  </si>
  <si>
    <r>
      <t>-.902375938871496</t>
    </r>
    <r>
      <rPr>
        <b/>
        <vertAlign val="superscript"/>
        <sz val="9"/>
        <color rgb="FFFF0000"/>
        <rFont val="Arial"/>
        <family val="2"/>
      </rPr>
      <t>a</t>
    </r>
  </si>
  <si>
    <r>
      <t>.902375938871496</t>
    </r>
    <r>
      <rPr>
        <b/>
        <vertAlign val="superscript"/>
        <sz val="9"/>
        <color rgb="FFFF0000"/>
        <rFont val="Arial"/>
        <family val="2"/>
      </rPr>
      <t>a</t>
    </r>
  </si>
  <si>
    <r>
      <t>-.955033558787895</t>
    </r>
    <r>
      <rPr>
        <b/>
        <vertAlign val="superscript"/>
        <sz val="9"/>
        <color rgb="FFFF0000"/>
        <rFont val="Arial"/>
        <family val="2"/>
      </rPr>
      <t>a</t>
    </r>
  </si>
  <si>
    <r>
      <t>.955033558787895</t>
    </r>
    <r>
      <rPr>
        <b/>
        <vertAlign val="superscript"/>
        <sz val="9"/>
        <color rgb="FFFF0000"/>
        <rFont val="Arial"/>
        <family val="2"/>
      </rPr>
      <t>a</t>
    </r>
  </si>
  <si>
    <r>
      <t>-1.061915149175320</t>
    </r>
    <r>
      <rPr>
        <b/>
        <vertAlign val="superscript"/>
        <sz val="9"/>
        <color rgb="FFFF0000"/>
        <rFont val="Arial"/>
        <family val="2"/>
      </rPr>
      <t>a</t>
    </r>
  </si>
  <si>
    <r>
      <t>1.061915149175320</t>
    </r>
    <r>
      <rPr>
        <b/>
        <vertAlign val="superscript"/>
        <sz val="9"/>
        <color rgb="FFFF0000"/>
        <rFont val="Arial"/>
        <family val="2"/>
      </rPr>
      <t>a</t>
    </r>
  </si>
  <si>
    <r>
      <t>-1.314017073409127</t>
    </r>
    <r>
      <rPr>
        <b/>
        <vertAlign val="superscript"/>
        <sz val="9"/>
        <color rgb="FFFF0000"/>
        <rFont val="Arial"/>
        <family val="2"/>
      </rPr>
      <t>a</t>
    </r>
  </si>
  <si>
    <r>
      <t>1.314017073409127</t>
    </r>
    <r>
      <rPr>
        <b/>
        <vertAlign val="superscript"/>
        <sz val="9"/>
        <color rgb="FFFF0000"/>
        <rFont val="Arial"/>
        <family val="2"/>
      </rPr>
      <t>a</t>
    </r>
  </si>
  <si>
    <r>
      <t>.648558565140242</t>
    </r>
    <r>
      <rPr>
        <b/>
        <vertAlign val="superscript"/>
        <sz val="9"/>
        <color rgb="FFFF0000"/>
        <rFont val="Arial"/>
        <family val="2"/>
      </rPr>
      <t>a</t>
    </r>
  </si>
  <si>
    <r>
      <t>-.648558565140242</t>
    </r>
    <r>
      <rPr>
        <b/>
        <vertAlign val="superscript"/>
        <sz val="9"/>
        <color rgb="FFFF0000"/>
        <rFont val="Arial"/>
        <family val="2"/>
      </rPr>
      <t>a</t>
    </r>
  </si>
  <si>
    <r>
      <t>.660700525410939</t>
    </r>
    <r>
      <rPr>
        <b/>
        <vertAlign val="superscript"/>
        <sz val="9"/>
        <color rgb="FFFF0000"/>
        <rFont val="Arial"/>
        <family val="2"/>
      </rPr>
      <t>a</t>
    </r>
  </si>
  <si>
    <r>
      <t>-.660700525410939</t>
    </r>
    <r>
      <rPr>
        <b/>
        <vertAlign val="superscript"/>
        <sz val="9"/>
        <color rgb="FFFF0000"/>
        <rFont val="Arial"/>
        <family val="2"/>
      </rPr>
      <t>a</t>
    </r>
  </si>
  <si>
    <r>
      <t>-.677622531164528</t>
    </r>
    <r>
      <rPr>
        <b/>
        <vertAlign val="superscript"/>
        <sz val="9"/>
        <color rgb="FFFF0000"/>
        <rFont val="Arial"/>
        <family val="2"/>
      </rPr>
      <t>a</t>
    </r>
  </si>
  <si>
    <r>
      <t>.677622531164528</t>
    </r>
    <r>
      <rPr>
        <b/>
        <vertAlign val="superscript"/>
        <sz val="9"/>
        <color rgb="FFFF0000"/>
        <rFont val="Arial"/>
        <family val="2"/>
      </rPr>
      <t>a</t>
    </r>
  </si>
  <si>
    <r>
      <t>1.016371189988243</t>
    </r>
    <r>
      <rPr>
        <b/>
        <vertAlign val="superscript"/>
        <sz val="9"/>
        <color rgb="FFFF0000"/>
        <rFont val="Arial"/>
        <family val="2"/>
      </rPr>
      <t>a</t>
    </r>
  </si>
  <si>
    <r>
      <t>-1.016371189988243</t>
    </r>
    <r>
      <rPr>
        <b/>
        <vertAlign val="superscript"/>
        <sz val="9"/>
        <color rgb="FFFF0000"/>
        <rFont val="Arial"/>
        <family val="2"/>
      </rPr>
      <t>a</t>
    </r>
  </si>
  <si>
    <t>B-H corrected</t>
  </si>
  <si>
    <t>↓ N.S.&lt; 0.05 &gt; 0.01</t>
  </si>
  <si>
    <t>Largest Critical P value (alpha &lt;0.05) = 0.01333</t>
  </si>
  <si>
    <r>
      <rPr>
        <b/>
        <sz val="10"/>
        <rFont val="Calibri"/>
        <family val="2"/>
      </rPr>
      <t>↑</t>
    </r>
    <r>
      <rPr>
        <b/>
        <sz val="9"/>
        <rFont val="Arial"/>
        <family val="2"/>
      </rPr>
      <t>Sig. &lt; 0.0133</t>
    </r>
  </si>
  <si>
    <r>
      <t>-1.149834874402943</t>
    </r>
    <r>
      <rPr>
        <b/>
        <vertAlign val="superscript"/>
        <sz val="9"/>
        <color indexed="60"/>
        <rFont val="Arial"/>
        <family val="2"/>
      </rPr>
      <t>a</t>
    </r>
  </si>
  <si>
    <r>
      <t>1.149834874402943</t>
    </r>
    <r>
      <rPr>
        <b/>
        <vertAlign val="superscript"/>
        <sz val="9"/>
        <color indexed="60"/>
        <rFont val="Arial"/>
        <family val="2"/>
      </rPr>
      <t>a</t>
    </r>
  </si>
  <si>
    <r>
      <t>-.732610086522326</t>
    </r>
    <r>
      <rPr>
        <b/>
        <vertAlign val="superscript"/>
        <sz val="9"/>
        <color indexed="60"/>
        <rFont val="Arial"/>
        <family val="2"/>
      </rPr>
      <t>a</t>
    </r>
  </si>
  <si>
    <r>
      <t>.732610086522326</t>
    </r>
    <r>
      <rPr>
        <b/>
        <vertAlign val="superscript"/>
        <sz val="9"/>
        <color indexed="60"/>
        <rFont val="Arial"/>
        <family val="2"/>
      </rPr>
      <t>a</t>
    </r>
  </si>
  <si>
    <r>
      <t>-1.382404339889070</t>
    </r>
    <r>
      <rPr>
        <b/>
        <vertAlign val="superscript"/>
        <sz val="9"/>
        <color indexed="60"/>
        <rFont val="Arial"/>
        <family val="2"/>
      </rPr>
      <t>a</t>
    </r>
  </si>
  <si>
    <r>
      <t>1.382404339889070</t>
    </r>
    <r>
      <rPr>
        <b/>
        <vertAlign val="superscript"/>
        <sz val="9"/>
        <color indexed="60"/>
        <rFont val="Arial"/>
        <family val="2"/>
      </rPr>
      <t>a</t>
    </r>
  </si>
  <si>
    <r>
      <t>1.088473255520939</t>
    </r>
    <r>
      <rPr>
        <b/>
        <vertAlign val="superscript"/>
        <sz val="9"/>
        <color indexed="60"/>
        <rFont val="Arial"/>
        <family val="2"/>
      </rPr>
      <t>a</t>
    </r>
  </si>
  <si>
    <r>
      <t>-1.088473255520939</t>
    </r>
    <r>
      <rPr>
        <b/>
        <vertAlign val="superscript"/>
        <sz val="9"/>
        <color indexed="60"/>
        <rFont val="Arial"/>
        <family val="2"/>
      </rPr>
      <t>a</t>
    </r>
  </si>
  <si>
    <r>
      <t>.719650949918401</t>
    </r>
    <r>
      <rPr>
        <vertAlign val="superscript"/>
        <sz val="9"/>
        <color rgb="FFFF0000"/>
        <rFont val="Arial"/>
        <family val="2"/>
      </rPr>
      <t>a</t>
    </r>
  </si>
  <si>
    <r>
      <t>-.719650949918401</t>
    </r>
    <r>
      <rPr>
        <vertAlign val="superscript"/>
        <sz val="9"/>
        <color rgb="FFFF0000"/>
        <rFont val="Arial"/>
        <family val="2"/>
      </rPr>
      <t>a</t>
    </r>
  </si>
  <si>
    <r>
      <t>.965179552008452</t>
    </r>
    <r>
      <rPr>
        <vertAlign val="superscript"/>
        <sz val="9"/>
        <color rgb="FFFF0000"/>
        <rFont val="Arial"/>
        <family val="2"/>
      </rPr>
      <t>a</t>
    </r>
  </si>
  <si>
    <r>
      <t>-.965179552008452</t>
    </r>
    <r>
      <rPr>
        <vertAlign val="superscript"/>
        <sz val="9"/>
        <color rgb="FFFF0000"/>
        <rFont val="Arial"/>
        <family val="2"/>
      </rPr>
      <t>a</t>
    </r>
  </si>
  <si>
    <r>
      <rPr>
        <b/>
        <sz val="10"/>
        <rFont val="Calibri"/>
        <family val="2"/>
      </rPr>
      <t>↑</t>
    </r>
    <r>
      <rPr>
        <b/>
        <sz val="9"/>
        <rFont val="Arial"/>
        <family val="2"/>
      </rPr>
      <t>Sig. &lt; 0.02</t>
    </r>
  </si>
  <si>
    <r>
      <rPr>
        <b/>
        <sz val="10"/>
        <rFont val="Calibri"/>
        <family val="2"/>
      </rPr>
      <t>↑</t>
    </r>
    <r>
      <rPr>
        <b/>
        <sz val="9"/>
        <rFont val="Arial"/>
        <family val="2"/>
      </rPr>
      <t>Sig. &lt; 0.009848</t>
    </r>
  </si>
  <si>
    <t>↓ N.S.&lt; 0.05 &gt; 0.01333</t>
  </si>
  <si>
    <t>Largest Critical P value (alpha &lt;0.05) = 0.006818</t>
  </si>
  <si>
    <r>
      <t>-1.094479485785268</t>
    </r>
    <r>
      <rPr>
        <vertAlign val="superscript"/>
        <sz val="9"/>
        <color rgb="FFFF0000"/>
        <rFont val="Arial"/>
        <family val="2"/>
      </rPr>
      <t>a</t>
    </r>
  </si>
  <si>
    <r>
      <t>1.094479485785268</t>
    </r>
    <r>
      <rPr>
        <vertAlign val="superscript"/>
        <sz val="9"/>
        <color rgb="FFFF0000"/>
        <rFont val="Arial"/>
        <family val="2"/>
      </rPr>
      <t>a</t>
    </r>
  </si>
  <si>
    <r>
      <t>-1.236853930198983</t>
    </r>
    <r>
      <rPr>
        <vertAlign val="superscript"/>
        <sz val="9"/>
        <color rgb="FFFF0000"/>
        <rFont val="Arial"/>
        <family val="2"/>
      </rPr>
      <t>a</t>
    </r>
  </si>
  <si>
    <r>
      <t>1.236853930198983</t>
    </r>
    <r>
      <rPr>
        <vertAlign val="superscript"/>
        <sz val="9"/>
        <color rgb="FFFF0000"/>
        <rFont val="Arial"/>
        <family val="2"/>
      </rPr>
      <t>a</t>
    </r>
  </si>
  <si>
    <r>
      <t>-1.234423126278008</t>
    </r>
    <r>
      <rPr>
        <vertAlign val="superscript"/>
        <sz val="9"/>
        <color rgb="FFFF0000"/>
        <rFont val="Arial"/>
        <family val="2"/>
      </rPr>
      <t>a</t>
    </r>
  </si>
  <si>
    <r>
      <t>1.234423126278008</t>
    </r>
    <r>
      <rPr>
        <vertAlign val="superscript"/>
        <sz val="9"/>
        <color rgb="FFFF0000"/>
        <rFont val="Arial"/>
        <family val="2"/>
      </rPr>
      <t>a</t>
    </r>
  </si>
  <si>
    <r>
      <t>.517780260684787</t>
    </r>
    <r>
      <rPr>
        <vertAlign val="superscript"/>
        <sz val="9"/>
        <color rgb="FFFF0000"/>
        <rFont val="Arial"/>
        <family val="2"/>
      </rPr>
      <t>a</t>
    </r>
  </si>
  <si>
    <r>
      <t>-.517780260684787</t>
    </r>
    <r>
      <rPr>
        <vertAlign val="superscript"/>
        <sz val="9"/>
        <color rgb="FFFF0000"/>
        <rFont val="Arial"/>
        <family val="2"/>
      </rPr>
      <t>a</t>
    </r>
  </si>
  <si>
    <r>
      <t>-1.056604121618942</t>
    </r>
    <r>
      <rPr>
        <vertAlign val="superscript"/>
        <sz val="9"/>
        <color rgb="FFFF0000"/>
        <rFont val="Arial"/>
        <family val="2"/>
      </rPr>
      <t>a</t>
    </r>
  </si>
  <si>
    <r>
      <t>1.056604121618942</t>
    </r>
    <r>
      <rPr>
        <vertAlign val="superscript"/>
        <sz val="9"/>
        <color rgb="FFFF0000"/>
        <rFont val="Arial"/>
        <family val="2"/>
      </rPr>
      <t>a</t>
    </r>
  </si>
  <si>
    <r>
      <t>-1.091980946354853</t>
    </r>
    <r>
      <rPr>
        <vertAlign val="superscript"/>
        <sz val="9"/>
        <color rgb="FFFF0000"/>
        <rFont val="Arial"/>
        <family val="2"/>
      </rPr>
      <t>a</t>
    </r>
  </si>
  <si>
    <r>
      <t>1.091980946354853</t>
    </r>
    <r>
      <rPr>
        <vertAlign val="superscript"/>
        <sz val="9"/>
        <color rgb="FFFF0000"/>
        <rFont val="Arial"/>
        <family val="2"/>
      </rPr>
      <t>a</t>
    </r>
  </si>
  <si>
    <r>
      <rPr>
        <b/>
        <sz val="10"/>
        <rFont val="Calibri"/>
        <family val="2"/>
      </rPr>
      <t>↑</t>
    </r>
    <r>
      <rPr>
        <b/>
        <sz val="9"/>
        <rFont val="Arial"/>
        <family val="2"/>
      </rPr>
      <t>Sig. &lt; 0.0068</t>
    </r>
  </si>
  <si>
    <t>↓ N.S.&lt; 0.05 &gt; 0.0068</t>
  </si>
  <si>
    <r>
      <rPr>
        <b/>
        <sz val="11"/>
        <rFont val="Calibri"/>
        <family val="2"/>
      </rPr>
      <t>↓</t>
    </r>
    <r>
      <rPr>
        <b/>
        <sz val="10"/>
        <rFont val="Arial"/>
        <family val="2"/>
      </rPr>
      <t>N.S.&gt; 0.05</t>
    </r>
  </si>
  <si>
    <r>
      <rPr>
        <b/>
        <sz val="11"/>
        <rFont val="Calibri"/>
        <family val="2"/>
      </rPr>
      <t>↓</t>
    </r>
    <r>
      <rPr>
        <b/>
        <sz val="10"/>
        <rFont val="Arial"/>
        <family val="2"/>
      </rPr>
      <t>N.S. &gt; 0.05</t>
    </r>
  </si>
  <si>
    <r>
      <rPr>
        <b/>
        <sz val="11"/>
        <rFont val="Arial"/>
        <family val="2"/>
      </rPr>
      <t>↓</t>
    </r>
    <r>
      <rPr>
        <b/>
        <sz val="10"/>
        <rFont val="Arial"/>
        <family val="2"/>
      </rPr>
      <t xml:space="preserve"> N.S. &gt; 0.05</t>
    </r>
  </si>
  <si>
    <t>↓ N.S.&lt; 0.05 &gt; 0.006061</t>
  </si>
  <si>
    <r>
      <rPr>
        <b/>
        <sz val="10"/>
        <rFont val="Calibri"/>
        <family val="2"/>
      </rPr>
      <t>↑</t>
    </r>
    <r>
      <rPr>
        <b/>
        <sz val="9"/>
        <rFont val="Arial"/>
        <family val="2"/>
      </rPr>
      <t>Sig. &lt; 0.006061</t>
    </r>
  </si>
  <si>
    <r>
      <rPr>
        <b/>
        <sz val="9"/>
        <color rgb="FF000000"/>
        <rFont val="Arial"/>
        <family val="2"/>
      </rPr>
      <t>.3719</t>
    </r>
    <r>
      <rPr>
        <b/>
        <vertAlign val="superscript"/>
        <sz val="9"/>
        <color rgb="FF000000"/>
        <rFont val="Arial"/>
        <family val="2"/>
      </rPr>
      <t>a</t>
    </r>
  </si>
  <si>
    <r>
      <rPr>
        <b/>
        <sz val="9"/>
        <color rgb="FF000000"/>
        <rFont val="Arial"/>
        <family val="2"/>
      </rPr>
      <t>-.3719</t>
    </r>
    <r>
      <rPr>
        <b/>
        <vertAlign val="superscript"/>
        <sz val="9"/>
        <color rgb="FF000000"/>
        <rFont val="Arial"/>
        <family val="2"/>
      </rPr>
      <t>a</t>
    </r>
  </si>
  <si>
    <r>
      <rPr>
        <b/>
        <sz val="9"/>
        <color rgb="FF000000"/>
        <rFont val="Arial"/>
        <family val="2"/>
      </rPr>
      <t>-.3044</t>
    </r>
    <r>
      <rPr>
        <b/>
        <vertAlign val="superscript"/>
        <sz val="9"/>
        <color rgb="FF000000"/>
        <rFont val="Arial"/>
        <family val="2"/>
      </rPr>
      <t>a</t>
    </r>
  </si>
  <si>
    <r>
      <rPr>
        <b/>
        <sz val="9"/>
        <color rgb="FF000000"/>
        <rFont val="Arial"/>
        <family val="2"/>
      </rPr>
      <t>.3044</t>
    </r>
    <r>
      <rPr>
        <b/>
        <vertAlign val="superscript"/>
        <sz val="9"/>
        <color rgb="FF000000"/>
        <rFont val="Arial"/>
        <family val="2"/>
      </rPr>
      <t>a</t>
    </r>
  </si>
  <si>
    <r>
      <rPr>
        <b/>
        <sz val="9"/>
        <color rgb="FF000000"/>
        <rFont val="Arial"/>
        <family val="2"/>
      </rPr>
      <t>.1738</t>
    </r>
    <r>
      <rPr>
        <b/>
        <vertAlign val="superscript"/>
        <sz val="9"/>
        <color rgb="FF000000"/>
        <rFont val="Arial"/>
        <family val="2"/>
      </rPr>
      <t>a</t>
    </r>
  </si>
  <si>
    <r>
      <rPr>
        <b/>
        <sz val="9"/>
        <color rgb="FF000000"/>
        <rFont val="Arial"/>
        <family val="2"/>
      </rPr>
      <t>-.1738</t>
    </r>
    <r>
      <rPr>
        <b/>
        <vertAlign val="superscript"/>
        <sz val="9"/>
        <color rgb="FF000000"/>
        <rFont val="Arial"/>
        <family val="2"/>
      </rPr>
      <t>a</t>
    </r>
  </si>
  <si>
    <r>
      <rPr>
        <b/>
        <sz val="9"/>
        <color rgb="FF000000"/>
        <rFont val="Arial"/>
        <family val="2"/>
      </rPr>
      <t>.2104</t>
    </r>
    <r>
      <rPr>
        <b/>
        <vertAlign val="superscript"/>
        <sz val="9"/>
        <color rgb="FF000000"/>
        <rFont val="Arial"/>
        <family val="2"/>
      </rPr>
      <t>a</t>
    </r>
  </si>
  <si>
    <r>
      <rPr>
        <b/>
        <sz val="9"/>
        <color rgb="FF000000"/>
        <rFont val="Arial"/>
        <family val="2"/>
      </rPr>
      <t>-.2104</t>
    </r>
    <r>
      <rPr>
        <b/>
        <vertAlign val="superscript"/>
        <sz val="9"/>
        <color rgb="FF000000"/>
        <rFont val="Arial"/>
        <family val="2"/>
      </rPr>
      <t>a</t>
    </r>
  </si>
  <si>
    <r>
      <rPr>
        <b/>
        <sz val="9"/>
        <color rgb="FF000000"/>
        <rFont val="Arial"/>
        <family val="2"/>
      </rPr>
      <t>.3129</t>
    </r>
    <r>
      <rPr>
        <b/>
        <vertAlign val="superscript"/>
        <sz val="9"/>
        <color rgb="FF000000"/>
        <rFont val="Arial"/>
        <family val="2"/>
      </rPr>
      <t>a</t>
    </r>
  </si>
  <si>
    <r>
      <rPr>
        <b/>
        <sz val="9"/>
        <color rgb="FF000000"/>
        <rFont val="Arial"/>
        <family val="2"/>
      </rPr>
      <t>-.3129</t>
    </r>
    <r>
      <rPr>
        <b/>
        <vertAlign val="superscript"/>
        <sz val="9"/>
        <color rgb="FF000000"/>
        <rFont val="Arial"/>
        <family val="2"/>
      </rPr>
      <t>a</t>
    </r>
  </si>
  <si>
    <r>
      <rPr>
        <b/>
        <sz val="9"/>
        <color rgb="FF000000"/>
        <rFont val="Arial"/>
        <family val="2"/>
      </rPr>
      <t>.2682</t>
    </r>
    <r>
      <rPr>
        <b/>
        <vertAlign val="superscript"/>
        <sz val="9"/>
        <color rgb="FF000000"/>
        <rFont val="Arial"/>
        <family val="2"/>
      </rPr>
      <t>a</t>
    </r>
  </si>
  <si>
    <r>
      <rPr>
        <b/>
        <sz val="9"/>
        <color rgb="FF000000"/>
        <rFont val="Arial"/>
        <family val="2"/>
      </rPr>
      <t>-.2682</t>
    </r>
    <r>
      <rPr>
        <b/>
        <vertAlign val="superscript"/>
        <sz val="9"/>
        <color rgb="FF000000"/>
        <rFont val="Arial"/>
        <family val="2"/>
      </rPr>
      <t>a</t>
    </r>
  </si>
  <si>
    <r>
      <rPr>
        <b/>
        <sz val="9"/>
        <color rgb="FF000000"/>
        <rFont val="Arial"/>
        <family val="2"/>
      </rPr>
      <t>.2454</t>
    </r>
    <r>
      <rPr>
        <b/>
        <vertAlign val="superscript"/>
        <sz val="9"/>
        <color rgb="FF000000"/>
        <rFont val="Arial"/>
        <family val="2"/>
      </rPr>
      <t>a</t>
    </r>
  </si>
  <si>
    <r>
      <rPr>
        <b/>
        <sz val="9"/>
        <color rgb="FF000000"/>
        <rFont val="Arial"/>
        <family val="2"/>
      </rPr>
      <t>-.2454</t>
    </r>
    <r>
      <rPr>
        <b/>
        <vertAlign val="superscript"/>
        <sz val="9"/>
        <color rgb="FF000000"/>
        <rFont val="Arial"/>
        <family val="2"/>
      </rPr>
      <t>a</t>
    </r>
  </si>
  <si>
    <r>
      <rPr>
        <b/>
        <sz val="9"/>
        <color rgb="FF000000"/>
        <rFont val="Arial"/>
        <family val="2"/>
      </rPr>
      <t>.2047</t>
    </r>
    <r>
      <rPr>
        <b/>
        <vertAlign val="superscript"/>
        <sz val="9"/>
        <color rgb="FF000000"/>
        <rFont val="Arial"/>
        <family val="2"/>
      </rPr>
      <t>a</t>
    </r>
  </si>
  <si>
    <r>
      <rPr>
        <b/>
        <sz val="9"/>
        <color rgb="FF000000"/>
        <rFont val="Arial"/>
        <family val="2"/>
      </rPr>
      <t>-.2047</t>
    </r>
    <r>
      <rPr>
        <b/>
        <vertAlign val="superscript"/>
        <sz val="9"/>
        <color rgb="FF000000"/>
        <rFont val="Arial"/>
        <family val="2"/>
      </rPr>
      <t>a</t>
    </r>
  </si>
  <si>
    <r>
      <t>.2377</t>
    </r>
    <r>
      <rPr>
        <vertAlign val="superscript"/>
        <sz val="9"/>
        <color rgb="FFFF0000"/>
        <rFont val="Arial"/>
        <family val="2"/>
      </rPr>
      <t>a</t>
    </r>
  </si>
  <si>
    <r>
      <t>-.2377</t>
    </r>
    <r>
      <rPr>
        <vertAlign val="superscript"/>
        <sz val="9"/>
        <color rgb="FFFF0000"/>
        <rFont val="Arial"/>
        <family val="2"/>
      </rPr>
      <t>a</t>
    </r>
  </si>
  <si>
    <r>
      <t>.1342</t>
    </r>
    <r>
      <rPr>
        <vertAlign val="superscript"/>
        <sz val="9"/>
        <color rgb="FFFF0000"/>
        <rFont val="Arial"/>
        <family val="2"/>
      </rPr>
      <t>a</t>
    </r>
  </si>
  <si>
    <r>
      <t>-.1342</t>
    </r>
    <r>
      <rPr>
        <vertAlign val="superscript"/>
        <sz val="9"/>
        <color rgb="FFFF0000"/>
        <rFont val="Arial"/>
        <family val="2"/>
      </rPr>
      <t>a</t>
    </r>
  </si>
  <si>
    <r>
      <t>.1980</t>
    </r>
    <r>
      <rPr>
        <vertAlign val="superscript"/>
        <sz val="9"/>
        <color rgb="FFFF0000"/>
        <rFont val="Arial"/>
        <family val="2"/>
      </rPr>
      <t>a</t>
    </r>
  </si>
  <si>
    <r>
      <t>-.1980</t>
    </r>
    <r>
      <rPr>
        <vertAlign val="superscript"/>
        <sz val="9"/>
        <color rgb="FFFF0000"/>
        <rFont val="Arial"/>
        <family val="2"/>
      </rPr>
      <t>a</t>
    </r>
  </si>
  <si>
    <r>
      <t>.2404</t>
    </r>
    <r>
      <rPr>
        <vertAlign val="superscript"/>
        <sz val="9"/>
        <color rgb="FFFF0000"/>
        <rFont val="Arial"/>
        <family val="2"/>
      </rPr>
      <t>a</t>
    </r>
  </si>
  <si>
    <r>
      <t>-.2404</t>
    </r>
    <r>
      <rPr>
        <vertAlign val="superscript"/>
        <sz val="9"/>
        <color rgb="FFFF0000"/>
        <rFont val="Arial"/>
        <family val="2"/>
      </rPr>
      <t>a</t>
    </r>
  </si>
  <si>
    <r>
      <t>.2093</t>
    </r>
    <r>
      <rPr>
        <vertAlign val="superscript"/>
        <sz val="9"/>
        <color rgb="FFFF0000"/>
        <rFont val="Arial"/>
        <family val="2"/>
      </rPr>
      <t>a</t>
    </r>
  </si>
  <si>
    <r>
      <t>-.2093</t>
    </r>
    <r>
      <rPr>
        <vertAlign val="superscript"/>
        <sz val="9"/>
        <color rgb="FFFF0000"/>
        <rFont val="Arial"/>
        <family val="2"/>
      </rPr>
      <t>a</t>
    </r>
  </si>
  <si>
    <r>
      <t>.1805</t>
    </r>
    <r>
      <rPr>
        <vertAlign val="superscript"/>
        <sz val="9"/>
        <color rgb="FFFF0000"/>
        <rFont val="Arial"/>
        <family val="2"/>
      </rPr>
      <t>a</t>
    </r>
  </si>
  <si>
    <r>
      <t>-.1805</t>
    </r>
    <r>
      <rPr>
        <vertAlign val="superscript"/>
        <sz val="9"/>
        <color rgb="FFFF0000"/>
        <rFont val="Arial"/>
        <family val="2"/>
      </rPr>
      <t>a</t>
    </r>
  </si>
  <si>
    <r>
      <t>.1315</t>
    </r>
    <r>
      <rPr>
        <vertAlign val="superscript"/>
        <sz val="9"/>
        <color rgb="FFFF0000"/>
        <rFont val="Arial"/>
        <family val="2"/>
      </rPr>
      <t>a</t>
    </r>
  </si>
  <si>
    <r>
      <t>-.1315</t>
    </r>
    <r>
      <rPr>
        <vertAlign val="superscript"/>
        <sz val="9"/>
        <color rgb="FFFF0000"/>
        <rFont val="Arial"/>
        <family val="2"/>
      </rPr>
      <t>a</t>
    </r>
  </si>
  <si>
    <r>
      <t>-.1702</t>
    </r>
    <r>
      <rPr>
        <vertAlign val="superscript"/>
        <sz val="9"/>
        <color rgb="FFFF0000"/>
        <rFont val="Arial"/>
        <family val="2"/>
      </rPr>
      <t>a</t>
    </r>
  </si>
  <si>
    <r>
      <t>.1702</t>
    </r>
    <r>
      <rPr>
        <vertAlign val="superscript"/>
        <sz val="9"/>
        <color rgb="FFFF0000"/>
        <rFont val="Arial"/>
        <family val="2"/>
      </rPr>
      <t>a</t>
    </r>
  </si>
  <si>
    <r>
      <t>-.3043</t>
    </r>
    <r>
      <rPr>
        <vertAlign val="superscript"/>
        <sz val="9"/>
        <color rgb="FFFF0000"/>
        <rFont val="Arial"/>
        <family val="2"/>
      </rPr>
      <t>a</t>
    </r>
  </si>
  <si>
    <r>
      <t>.3043</t>
    </r>
    <r>
      <rPr>
        <vertAlign val="superscript"/>
        <sz val="9"/>
        <color rgb="FFFF0000"/>
        <rFont val="Arial"/>
        <family val="2"/>
      </rPr>
      <t>a</t>
    </r>
  </si>
  <si>
    <r>
      <t>.1514</t>
    </r>
    <r>
      <rPr>
        <vertAlign val="superscript"/>
        <sz val="9"/>
        <color rgb="FFFF0000"/>
        <rFont val="Arial"/>
        <family val="2"/>
      </rPr>
      <t>a</t>
    </r>
  </si>
  <si>
    <r>
      <t>-.1514</t>
    </r>
    <r>
      <rPr>
        <vertAlign val="superscript"/>
        <sz val="9"/>
        <color rgb="FFFF0000"/>
        <rFont val="Arial"/>
        <family val="2"/>
      </rPr>
      <t>a</t>
    </r>
  </si>
  <si>
    <r>
      <t>-.1729</t>
    </r>
    <r>
      <rPr>
        <vertAlign val="superscript"/>
        <sz val="9"/>
        <color rgb="FFFF0000"/>
        <rFont val="Arial"/>
        <family val="2"/>
      </rPr>
      <t>a</t>
    </r>
  </si>
  <si>
    <r>
      <t>.1729</t>
    </r>
    <r>
      <rPr>
        <vertAlign val="superscript"/>
        <sz val="9"/>
        <color rgb="FFFF0000"/>
        <rFont val="Arial"/>
        <family val="2"/>
      </rPr>
      <t>a</t>
    </r>
  </si>
  <si>
    <t>Largest Critical P value (alpha &lt;0.05) = 0016667</t>
  </si>
  <si>
    <t xml:space="preserve">Largest Critical P value (alpha &lt;0.05) = 0.006061 </t>
  </si>
  <si>
    <r>
      <rPr>
        <b/>
        <sz val="10"/>
        <rFont val="Calibri"/>
        <family val="2"/>
      </rPr>
      <t>↑</t>
    </r>
    <r>
      <rPr>
        <b/>
        <sz val="9"/>
        <rFont val="Arial"/>
        <family val="2"/>
      </rPr>
      <t>Sig. &lt; 0.001667</t>
    </r>
  </si>
  <si>
    <t>↓ N.S.&lt; 0.05 &gt; 0.001667</t>
  </si>
  <si>
    <r>
      <rPr>
        <b/>
        <sz val="9"/>
        <color rgb="FF000000"/>
        <rFont val="Arial"/>
        <family val="2"/>
      </rPr>
      <t>.3272</t>
    </r>
    <r>
      <rPr>
        <b/>
        <vertAlign val="superscript"/>
        <sz val="9"/>
        <color rgb="FF000000"/>
        <rFont val="Arial"/>
        <family val="2"/>
      </rPr>
      <t>a</t>
    </r>
  </si>
  <si>
    <r>
      <rPr>
        <b/>
        <sz val="9"/>
        <color rgb="FF000000"/>
        <rFont val="Arial"/>
        <family val="2"/>
      </rPr>
      <t>-.3272</t>
    </r>
    <r>
      <rPr>
        <b/>
        <vertAlign val="superscript"/>
        <sz val="9"/>
        <color rgb="FF000000"/>
        <rFont val="Arial"/>
        <family val="2"/>
      </rPr>
      <t>a</t>
    </r>
  </si>
  <si>
    <r>
      <rPr>
        <b/>
        <sz val="9"/>
        <color rgb="FF000000"/>
        <rFont val="Arial"/>
        <family val="2"/>
      </rPr>
      <t>.1642</t>
    </r>
    <r>
      <rPr>
        <b/>
        <vertAlign val="superscript"/>
        <sz val="9"/>
        <color rgb="FF000000"/>
        <rFont val="Arial"/>
        <family val="2"/>
      </rPr>
      <t>a</t>
    </r>
  </si>
  <si>
    <r>
      <rPr>
        <b/>
        <sz val="9"/>
        <color rgb="FF000000"/>
        <rFont val="Arial"/>
        <family val="2"/>
      </rPr>
      <t>-.1642</t>
    </r>
    <r>
      <rPr>
        <b/>
        <vertAlign val="superscript"/>
        <sz val="9"/>
        <color rgb="FF000000"/>
        <rFont val="Arial"/>
        <family val="2"/>
      </rPr>
      <t>a</t>
    </r>
  </si>
  <si>
    <r>
      <rPr>
        <b/>
        <sz val="9"/>
        <color rgb="FF000000"/>
        <rFont val="Arial"/>
        <family val="2"/>
      </rPr>
      <t>-.2428</t>
    </r>
    <r>
      <rPr>
        <b/>
        <vertAlign val="superscript"/>
        <sz val="9"/>
        <color rgb="FF000000"/>
        <rFont val="Arial"/>
        <family val="2"/>
      </rPr>
      <t>a</t>
    </r>
  </si>
  <si>
    <r>
      <rPr>
        <b/>
        <sz val="9"/>
        <color rgb="FF000000"/>
        <rFont val="Arial"/>
        <family val="2"/>
      </rPr>
      <t>.2428</t>
    </r>
    <r>
      <rPr>
        <b/>
        <vertAlign val="superscript"/>
        <sz val="9"/>
        <color rgb="FF000000"/>
        <rFont val="Arial"/>
        <family val="2"/>
      </rPr>
      <t>a</t>
    </r>
  </si>
  <si>
    <r>
      <rPr>
        <b/>
        <sz val="9"/>
        <color rgb="FF000000"/>
        <rFont val="Arial"/>
        <family val="2"/>
      </rPr>
      <t>.1381</t>
    </r>
    <r>
      <rPr>
        <b/>
        <vertAlign val="superscript"/>
        <sz val="9"/>
        <color rgb="FF000000"/>
        <rFont val="Arial"/>
        <family val="2"/>
      </rPr>
      <t>a</t>
    </r>
  </si>
  <si>
    <r>
      <rPr>
        <b/>
        <sz val="9"/>
        <color rgb="FF000000"/>
        <rFont val="Arial"/>
        <family val="2"/>
      </rPr>
      <t>-.1381</t>
    </r>
    <r>
      <rPr>
        <b/>
        <vertAlign val="superscript"/>
        <sz val="9"/>
        <color rgb="FF000000"/>
        <rFont val="Arial"/>
        <family val="2"/>
      </rPr>
      <t>a</t>
    </r>
  </si>
  <si>
    <r>
      <t>-.1891</t>
    </r>
    <r>
      <rPr>
        <vertAlign val="superscript"/>
        <sz val="9"/>
        <color rgb="FFFF0000"/>
        <rFont val="Arial"/>
        <family val="2"/>
      </rPr>
      <t>a</t>
    </r>
  </si>
  <si>
    <r>
      <t>.1891</t>
    </r>
    <r>
      <rPr>
        <vertAlign val="superscript"/>
        <sz val="9"/>
        <color rgb="FFFF0000"/>
        <rFont val="Arial"/>
        <family val="2"/>
      </rPr>
      <t>a</t>
    </r>
  </si>
  <si>
    <r>
      <t>.1629</t>
    </r>
    <r>
      <rPr>
        <vertAlign val="superscript"/>
        <sz val="9"/>
        <color rgb="FFFF0000"/>
        <rFont val="Arial"/>
        <family val="2"/>
      </rPr>
      <t>a</t>
    </r>
  </si>
  <si>
    <r>
      <t>-.1629</t>
    </r>
    <r>
      <rPr>
        <vertAlign val="superscript"/>
        <sz val="9"/>
        <color rgb="FFFF0000"/>
        <rFont val="Arial"/>
        <family val="2"/>
      </rPr>
      <t>a</t>
    </r>
  </si>
  <si>
    <r>
      <t>-.0844</t>
    </r>
    <r>
      <rPr>
        <vertAlign val="superscript"/>
        <sz val="9"/>
        <color rgb="FFFF0000"/>
        <rFont val="Arial"/>
        <family val="2"/>
      </rPr>
      <t>a</t>
    </r>
  </si>
  <si>
    <r>
      <t>.0844</t>
    </r>
    <r>
      <rPr>
        <vertAlign val="superscript"/>
        <sz val="9"/>
        <color rgb="FFFF0000"/>
        <rFont val="Arial"/>
        <family val="2"/>
      </rPr>
      <t>a</t>
    </r>
  </si>
  <si>
    <r>
      <t>-1.917351634592968</t>
    </r>
    <r>
      <rPr>
        <vertAlign val="superscript"/>
        <sz val="9"/>
        <color indexed="60"/>
        <rFont val="Arial"/>
        <family val="2"/>
      </rPr>
      <t>a</t>
    </r>
  </si>
  <si>
    <r>
      <t>-1.239729103428440</t>
    </r>
    <r>
      <rPr>
        <vertAlign val="superscript"/>
        <sz val="9"/>
        <color indexed="60"/>
        <rFont val="Arial"/>
        <family val="2"/>
      </rPr>
      <t>a</t>
    </r>
  </si>
  <si>
    <r>
      <t>1.857409497659391</t>
    </r>
    <r>
      <rPr>
        <vertAlign val="superscript"/>
        <sz val="9"/>
        <color indexed="60"/>
        <rFont val="Arial"/>
        <family val="2"/>
      </rPr>
      <t>a</t>
    </r>
  </si>
  <si>
    <r>
      <t>1.559763614238508</t>
    </r>
    <r>
      <rPr>
        <vertAlign val="superscript"/>
        <sz val="9"/>
        <color indexed="60"/>
        <rFont val="Arial"/>
        <family val="2"/>
      </rPr>
      <t>a</t>
    </r>
  </si>
  <si>
    <r>
      <t>-1.251871063699137</t>
    </r>
    <r>
      <rPr>
        <vertAlign val="superscript"/>
        <sz val="9"/>
        <color indexed="60"/>
        <rFont val="Arial"/>
        <family val="2"/>
      </rPr>
      <t>a</t>
    </r>
  </si>
  <si>
    <r>
      <t>1.326181096304770</t>
    </r>
    <r>
      <rPr>
        <vertAlign val="superscript"/>
        <sz val="9"/>
        <color indexed="60"/>
        <rFont val="Arial"/>
        <family val="2"/>
      </rPr>
      <t>a</t>
    </r>
  </si>
  <si>
    <r>
      <t>-1.014975695721471</t>
    </r>
    <r>
      <rPr>
        <vertAlign val="superscript"/>
        <sz val="9"/>
        <color indexed="60"/>
        <rFont val="Arial"/>
        <family val="2"/>
      </rPr>
      <t>a</t>
    </r>
  </si>
  <si>
    <r>
      <t>.882141083073980</t>
    </r>
    <r>
      <rPr>
        <vertAlign val="superscript"/>
        <sz val="9"/>
        <color indexed="60"/>
        <rFont val="Arial"/>
        <family val="2"/>
      </rPr>
      <t>a</t>
    </r>
  </si>
  <si>
    <r>
      <t>1.179786966494863</t>
    </r>
    <r>
      <rPr>
        <vertAlign val="superscript"/>
        <sz val="9"/>
        <color indexed="60"/>
        <rFont val="Arial"/>
        <family val="2"/>
      </rPr>
      <t>a</t>
    </r>
  </si>
  <si>
    <r>
      <t>1.191928926765560</t>
    </r>
    <r>
      <rPr>
        <vertAlign val="superscript"/>
        <sz val="9"/>
        <color indexed="60"/>
        <rFont val="Arial"/>
        <family val="2"/>
      </rPr>
      <t>a</t>
    </r>
  </si>
  <si>
    <r>
      <t>.894283043344677</t>
    </r>
    <r>
      <rPr>
        <vertAlign val="superscript"/>
        <sz val="9"/>
        <color indexed="60"/>
        <rFont val="Arial"/>
        <family val="2"/>
      </rPr>
      <t>a</t>
    </r>
  </si>
  <si>
    <r>
      <t>1.722640810011825</t>
    </r>
    <r>
      <rPr>
        <vertAlign val="superscript"/>
        <sz val="9"/>
        <color indexed="60"/>
        <rFont val="Arial"/>
        <family val="2"/>
      </rPr>
      <t>a</t>
    </r>
  </si>
  <si>
    <r>
      <t>-1.373959210342703</t>
    </r>
    <r>
      <rPr>
        <vertAlign val="superscript"/>
        <sz val="9"/>
        <color indexed="60"/>
        <rFont val="Arial"/>
        <family val="2"/>
      </rPr>
      <t>a</t>
    </r>
  </si>
  <si>
    <t>Column</t>
  </si>
  <si>
    <t xml:space="preserve">Entry </t>
  </si>
  <si>
    <t>Value</t>
  </si>
  <si>
    <t>Unit</t>
  </si>
  <si>
    <t>Explanation</t>
  </si>
  <si>
    <t>A</t>
  </si>
  <si>
    <t>0X, 1X, 3X</t>
  </si>
  <si>
    <t>Categorical</t>
  </si>
  <si>
    <r>
      <t xml:space="preserve">Exercisetreat: </t>
    </r>
    <r>
      <rPr>
        <sz val="11"/>
        <color theme="1"/>
        <rFont val="Calibri"/>
        <family val="2"/>
        <scheme val="minor"/>
      </rPr>
      <t>Level of exercise treament, 0X = control, 1X = once per day, 3X = three times per day</t>
    </r>
  </si>
  <si>
    <t>RED, YELLOW, BLUE, ORANGE</t>
  </si>
  <si>
    <r>
      <t xml:space="preserve">MORPHS: </t>
    </r>
    <r>
      <rPr>
        <sz val="11"/>
        <color theme="1"/>
        <rFont val="Calibri"/>
        <family val="2"/>
        <scheme val="minor"/>
      </rPr>
      <t>Head color</t>
    </r>
  </si>
  <si>
    <t>C</t>
  </si>
  <si>
    <t>YES, NO</t>
  </si>
  <si>
    <r>
      <t>BIB:</t>
    </r>
    <r>
      <rPr>
        <sz val="11"/>
        <color theme="1"/>
        <rFont val="Calibri"/>
        <family val="2"/>
        <scheme val="minor"/>
      </rPr>
      <t xml:space="preserve"> presence or absence of a yellow throat patch or bib</t>
    </r>
  </si>
  <si>
    <t>D</t>
  </si>
  <si>
    <t>SVL_start</t>
  </si>
  <si>
    <t>NUMERICAL</t>
  </si>
  <si>
    <t>cm</t>
  </si>
  <si>
    <r>
      <t xml:space="preserve">SVL_start: </t>
    </r>
    <r>
      <rPr>
        <sz val="11"/>
        <color theme="1"/>
        <rFont val="Calibri"/>
        <family val="2"/>
        <scheme val="minor"/>
      </rPr>
      <t>snout-to-vent length at start of experiment</t>
    </r>
  </si>
  <si>
    <t>E</t>
  </si>
  <si>
    <t>SVLat2ndsampling</t>
  </si>
  <si>
    <r>
      <t xml:space="preserve">SVLat2ndsampling: </t>
    </r>
    <r>
      <rPr>
        <sz val="11"/>
        <color theme="1"/>
        <rFont val="Calibri"/>
        <family val="2"/>
        <scheme val="minor"/>
      </rPr>
      <t>snout-to-vent length at the end of experiment</t>
    </r>
  </si>
  <si>
    <t>F</t>
  </si>
  <si>
    <t>Massat1stsampling</t>
  </si>
  <si>
    <t>g</t>
  </si>
  <si>
    <r>
      <t xml:space="preserve">Massat1stsampling: </t>
    </r>
    <r>
      <rPr>
        <sz val="11"/>
        <color theme="1"/>
        <rFont val="Calibri"/>
        <family val="2"/>
        <scheme val="minor"/>
      </rPr>
      <t>Body mass at the start of the experiment</t>
    </r>
  </si>
  <si>
    <t>G</t>
  </si>
  <si>
    <t>Mass2ndsampling</t>
  </si>
  <si>
    <r>
      <t xml:space="preserve">Mass2ndsampling: </t>
    </r>
    <r>
      <rPr>
        <sz val="11"/>
        <color theme="1"/>
        <rFont val="Calibri"/>
        <family val="2"/>
        <scheme val="minor"/>
      </rPr>
      <t>Body mass at the end of the experiment</t>
    </r>
  </si>
  <si>
    <t>H</t>
  </si>
  <si>
    <t>proportionoffoodeaten</t>
  </si>
  <si>
    <t>1 -(number of uneaten meal worms/45)</t>
  </si>
  <si>
    <r>
      <t xml:space="preserve">proportionoffoodeaten: </t>
    </r>
    <r>
      <rPr>
        <sz val="11"/>
        <color theme="1"/>
        <rFont val="Calibri"/>
        <family val="2"/>
        <scheme val="minor"/>
      </rPr>
      <t>proportion of the food that was offered that was eaten</t>
    </r>
  </si>
  <si>
    <t>I</t>
  </si>
  <si>
    <t>MR_1st</t>
  </si>
  <si>
    <t xml:space="preserve">arithmetic mean fluorescence for all 50,000 cells acquired </t>
  </si>
  <si>
    <r>
      <t xml:space="preserve">MR_1st: </t>
    </r>
    <r>
      <rPr>
        <sz val="11"/>
        <color theme="1"/>
        <rFont val="Calibri"/>
        <family val="2"/>
        <scheme val="minor"/>
      </rPr>
      <t>Mitochondrial superoxide at the start of the experiment</t>
    </r>
  </si>
  <si>
    <t>J</t>
  </si>
  <si>
    <t>MR_2nd</t>
  </si>
  <si>
    <r>
      <t xml:space="preserve">MR_2nd: </t>
    </r>
    <r>
      <rPr>
        <sz val="11"/>
        <color theme="1"/>
        <rFont val="Calibri"/>
        <family val="2"/>
        <scheme val="minor"/>
      </rPr>
      <t>Mitochondrial superoxide at the end of the experiment</t>
    </r>
  </si>
  <si>
    <t>K</t>
  </si>
  <si>
    <t>DHR_1st</t>
  </si>
  <si>
    <t>DHR_1st: general ROS at the start of the experiment</t>
  </si>
  <si>
    <t>l</t>
  </si>
  <si>
    <t>DHR_2nd</t>
  </si>
  <si>
    <r>
      <t xml:space="preserve">DHR_2nd: </t>
    </r>
    <r>
      <rPr>
        <sz val="11"/>
        <color theme="1"/>
        <rFont val="Calibri"/>
        <family val="2"/>
        <scheme val="minor"/>
      </rPr>
      <t>general ROS at the end of the experiment</t>
    </r>
  </si>
  <si>
    <t>M</t>
  </si>
  <si>
    <t>OCT_Telo</t>
  </si>
  <si>
    <t>unitless</t>
  </si>
  <si>
    <r>
      <t xml:space="preserve">OCT_Telo: </t>
    </r>
    <r>
      <rPr>
        <sz val="11"/>
        <color theme="1"/>
        <rFont val="Calibri"/>
        <family val="2"/>
        <scheme val="minor"/>
      </rPr>
      <t>relative telomere length (rTL) at the start of the experiment</t>
    </r>
  </si>
  <si>
    <t>N</t>
  </si>
  <si>
    <t>DEC_Telo</t>
  </si>
  <si>
    <t>untiless</t>
  </si>
  <si>
    <r>
      <t xml:space="preserve">DEC_Telo: </t>
    </r>
    <r>
      <rPr>
        <sz val="11"/>
        <color theme="1"/>
        <rFont val="Calibri"/>
        <family val="2"/>
        <scheme val="minor"/>
      </rPr>
      <t>relative telomere length (rTL) at the endof the experiment</t>
    </r>
  </si>
  <si>
    <r>
      <rPr>
        <b/>
        <sz val="11"/>
        <color theme="1"/>
        <rFont val="Calibri"/>
        <family val="2"/>
        <scheme val="minor"/>
      </rPr>
      <t xml:space="preserve">THIS FILE CONTAINS PAIRWISE COMPARISIONS FOR GLM MODELS PRESENTED IN RESULTS of </t>
    </r>
    <r>
      <rPr>
        <sz val="11"/>
        <color theme="1"/>
        <rFont val="Calibri"/>
        <family val="2"/>
        <scheme val="minor"/>
      </rPr>
      <t xml:space="preserve">Friesen, C. R., Wilson, M., Rollings, N., Sudyka, J., Giraudeau, M., Whittington, C. M. and Olsson, M. (2021). Exercise training has morph-specific effects on telomere, body condition and growth dynamics in a color-polymorphic lizard,  . Journal of Experimental Biology, 2020.12.23.424255.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 xml:space="preserve">These are analyses conducted using the dataset and readme file "DATA and READ ME dragons telos for exercise for up load supplement..xlsx" in this same DRYAD link   https://datadryad.org/stash/dataset/doi:10.5061/dryad.z8w9ghxbx. Please refer to that dataset for variable definitions or see below.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</si>
</sst>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##0.000"/>
    <numFmt numFmtId="165" formatCode="###0.0000"/>
    <numFmt numFmtId="166" formatCode="###0"/>
    <numFmt numFmtId="167" formatCode="0.0000"/>
    <numFmt numFmtId="168" formatCode="###0.00"/>
    <numFmt numFmtId="169" formatCode="###0.00000"/>
    <numFmt numFmtId="170" formatCode="0.000"/>
  </numFmts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60"/>
      <name val="Arial Bold"/>
    </font>
    <font>
      <sz val="9"/>
      <color indexed="62"/>
      <name val="Arial"/>
      <family val="2"/>
    </font>
    <font>
      <sz val="9"/>
      <color indexed="60"/>
      <name val="Arial"/>
      <family val="2"/>
    </font>
    <font>
      <vertAlign val="superscript"/>
      <sz val="9"/>
      <color indexed="60"/>
      <name val="Arial"/>
      <family val="2"/>
    </font>
    <font>
      <b/>
      <sz val="11"/>
      <color indexed="60"/>
      <name val="Calibri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sz val="9"/>
      <color indexed="62"/>
      <name val="Arial"/>
      <family val="2"/>
    </font>
    <font>
      <sz val="9"/>
      <color indexed="60"/>
      <name val="Arial"/>
      <family val="2"/>
    </font>
    <font>
      <b/>
      <sz val="9"/>
      <color indexed="62"/>
      <name val="Arial"/>
      <family val="2"/>
    </font>
    <font>
      <b/>
      <vertAlign val="superscript"/>
      <sz val="11"/>
      <color indexed="60"/>
      <name val="Arial Bold"/>
    </font>
    <font>
      <sz val="11"/>
      <color theme="1"/>
      <name val="Calibri"/>
      <family val="2"/>
      <scheme val="minor"/>
    </font>
    <font>
      <b/>
      <sz val="11"/>
      <color rgb="FF010205"/>
      <name val="Arial Bold"/>
      <family val="2"/>
    </font>
    <font>
      <sz val="9"/>
      <color rgb="FF264A60"/>
      <name val="Arial"/>
      <family val="2"/>
    </font>
    <font>
      <sz val="9"/>
      <color rgb="FF010205"/>
      <name val="Arial"/>
      <family val="2"/>
    </font>
    <font>
      <b/>
      <sz val="14"/>
      <color rgb="FF000000"/>
      <name val="Arial Bold"/>
      <family val="2"/>
    </font>
    <font>
      <sz val="11"/>
      <color rgb="FF000000"/>
      <name val="Arial Bold"/>
    </font>
    <font>
      <vertAlign val="superscript"/>
      <sz val="11"/>
      <color rgb="FF000000"/>
      <name val="Arial Bold"/>
    </font>
    <font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b/>
      <sz val="9"/>
      <color rgb="FF010205"/>
      <name val="Arial"/>
      <family val="2"/>
    </font>
    <font>
      <b/>
      <vertAlign val="superscript"/>
      <sz val="9"/>
      <color indexed="60"/>
      <name val="Arial"/>
      <family val="2"/>
    </font>
    <font>
      <b/>
      <i/>
      <sz val="9"/>
      <color indexed="6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vertAlign val="superscript"/>
      <sz val="9"/>
      <color rgb="FFFF0000"/>
      <name val="Arial"/>
      <family val="2"/>
    </font>
    <font>
      <b/>
      <sz val="10"/>
      <color rgb="FFFF0000"/>
      <name val="Calibri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sz val="11"/>
      <name val="Arial"/>
      <family val="2"/>
    </font>
    <font>
      <b/>
      <sz val="11"/>
      <name val="Calibri"/>
      <family val="2"/>
    </font>
    <font>
      <sz val="9"/>
      <color rgb="FFFF0000"/>
      <name val="Arial"/>
      <family val="2"/>
    </font>
    <font>
      <vertAlign val="superscript"/>
      <sz val="9"/>
      <color rgb="FFFF0000"/>
      <name val="Arial"/>
      <family val="2"/>
    </font>
    <font>
      <b/>
      <sz val="11"/>
      <color rgb="FFFF0000"/>
      <name val="Calibri"/>
      <family val="2"/>
    </font>
    <font>
      <b/>
      <sz val="9"/>
      <color rgb="FF264A60"/>
      <name val="Arial"/>
      <family val="2"/>
    </font>
    <font>
      <b/>
      <sz val="9"/>
      <color rgb="FF000000"/>
      <name val="Arial"/>
      <family val="2"/>
    </font>
    <font>
      <b/>
      <vertAlign val="superscript"/>
      <sz val="9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0E0E0"/>
      </patternFill>
    </fill>
  </fills>
  <borders count="78">
    <border>
      <left/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/>
      <right/>
      <top/>
      <bottom style="thin">
        <color indexed="61"/>
      </bottom>
      <diagonal/>
    </border>
    <border>
      <left/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/>
      <top/>
      <bottom style="thin">
        <color indexed="61"/>
      </bottom>
      <diagonal/>
    </border>
    <border>
      <left/>
      <right/>
      <top style="thin">
        <color indexed="61"/>
      </top>
      <bottom style="thin">
        <color indexed="22"/>
      </bottom>
      <diagonal/>
    </border>
    <border>
      <left/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/>
      <top style="thin">
        <color indexed="61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1"/>
      </bottom>
      <diagonal/>
    </border>
    <border>
      <left/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/>
      <top style="thin">
        <color indexed="22"/>
      </top>
      <bottom style="thin">
        <color indexed="61"/>
      </bottom>
      <diagonal/>
    </border>
    <border>
      <left/>
      <right/>
      <top style="thin">
        <color indexed="61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/>
      <top style="thin">
        <color indexed="22"/>
      </top>
      <bottom/>
      <diagonal/>
    </border>
    <border>
      <left/>
      <right style="thin">
        <color indexed="63"/>
      </right>
      <top style="thin">
        <color indexed="61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61"/>
      </bottom>
      <diagonal/>
    </border>
    <border>
      <left style="thin">
        <color indexed="63"/>
      </left>
      <right/>
      <top style="thin">
        <color indexed="61"/>
      </top>
      <bottom style="thin">
        <color indexed="61"/>
      </bottom>
      <diagonal/>
    </border>
    <border>
      <left/>
      <right/>
      <top/>
      <bottom style="thin">
        <color indexed="22"/>
      </bottom>
      <diagonal/>
    </border>
    <border>
      <left style="thin">
        <color rgb="FFE0E0E0"/>
      </left>
      <right style="thin">
        <color rgb="FFE0E0E0"/>
      </right>
      <top/>
      <bottom/>
      <diagonal/>
    </border>
    <border>
      <left style="thin">
        <color rgb="FFE0E0E0"/>
      </left>
      <right/>
      <top/>
      <bottom/>
      <diagonal/>
    </border>
    <border>
      <left/>
      <right/>
      <top/>
      <bottom style="thin">
        <color rgb="FF152935"/>
      </bottom>
      <diagonal/>
    </border>
    <border>
      <left/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/>
      <top/>
      <bottom style="thin">
        <color rgb="FF152935"/>
      </bottom>
      <diagonal/>
    </border>
    <border>
      <left/>
      <right/>
      <top style="thin">
        <color rgb="FF152935"/>
      </top>
      <bottom style="thin">
        <color rgb="FFAEAEAE"/>
      </bottom>
      <diagonal/>
    </border>
    <border>
      <left/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/>
      <top style="thin">
        <color rgb="FF152935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152935"/>
      </bottom>
      <diagonal/>
    </border>
    <border>
      <left/>
      <right style="thin">
        <color rgb="FFE0E0E0"/>
      </right>
      <top style="thin">
        <color rgb="FFAEAEAE"/>
      </top>
      <bottom style="thin">
        <color rgb="FF152935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152935"/>
      </bottom>
      <diagonal/>
    </border>
    <border>
      <left style="thin">
        <color rgb="FFE0E0E0"/>
      </left>
      <right/>
      <top style="thin">
        <color rgb="FFAEAEAE"/>
      </top>
      <bottom style="thin">
        <color rgb="FF152935"/>
      </bottom>
      <diagonal/>
    </border>
    <border>
      <left/>
      <right style="thin">
        <color rgb="FFE0E0E0"/>
      </right>
      <top/>
      <bottom/>
      <diagonal/>
    </border>
    <border>
      <left/>
      <right/>
      <top style="thin">
        <color rgb="FF152935"/>
      </top>
      <bottom/>
      <diagonal/>
    </border>
    <border>
      <left/>
      <right/>
      <top style="thin">
        <color rgb="FFAEAEAE"/>
      </top>
      <bottom/>
      <diagonal/>
    </border>
    <border>
      <left/>
      <right style="thin">
        <color rgb="FFE0E0E0"/>
      </right>
      <top style="thin">
        <color rgb="FFAEAEAE"/>
      </top>
      <bottom/>
      <diagonal/>
    </border>
    <border>
      <left style="thin">
        <color rgb="FFE0E0E0"/>
      </left>
      <right/>
      <top style="thin">
        <color rgb="FFAEAEAE"/>
      </top>
      <bottom/>
      <diagonal/>
    </border>
    <border>
      <left style="thin">
        <color rgb="FFE0E0E0"/>
      </left>
      <right style="thin">
        <color rgb="FFE0E0E0"/>
      </right>
      <top style="thin">
        <color rgb="FFAEAEAE"/>
      </top>
      <bottom/>
      <diagonal/>
    </border>
    <border>
      <left/>
      <right style="thin">
        <color rgb="FFE0E0E0"/>
      </right>
      <top style="thin">
        <color rgb="FF152935"/>
      </top>
      <bottom style="thin">
        <color rgb="FF152935"/>
      </bottom>
      <diagonal/>
    </border>
    <border>
      <left style="thin">
        <color rgb="FFE0E0E0"/>
      </left>
      <right style="thin">
        <color rgb="FFE0E0E0"/>
      </right>
      <top style="thin">
        <color rgb="FF152935"/>
      </top>
      <bottom style="thin">
        <color rgb="FF152935"/>
      </bottom>
      <diagonal/>
    </border>
    <border>
      <left style="thin">
        <color rgb="FFE0E0E0"/>
      </left>
      <right/>
      <top style="thin">
        <color rgb="FF152935"/>
      </top>
      <bottom style="thin">
        <color rgb="FF152935"/>
      </bottom>
      <diagonal/>
    </border>
    <border>
      <left/>
      <right style="thin">
        <color indexed="63"/>
      </right>
      <top style="thin">
        <color indexed="61"/>
      </top>
      <bottom/>
      <diagonal/>
    </border>
    <border>
      <left style="thin">
        <color indexed="63"/>
      </left>
      <right style="thin">
        <color indexed="63"/>
      </right>
      <top style="thin">
        <color indexed="61"/>
      </top>
      <bottom/>
      <diagonal/>
    </border>
    <border>
      <left style="thin">
        <color indexed="63"/>
      </left>
      <right/>
      <top style="thin">
        <color indexed="61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/>
      <top/>
      <bottom style="thin">
        <color indexed="22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/>
      <right/>
      <top style="thin">
        <color indexed="61"/>
      </top>
      <bottom style="medium">
        <color indexed="64"/>
      </bottom>
      <diagonal/>
    </border>
    <border>
      <left/>
      <right style="thin">
        <color indexed="63"/>
      </right>
      <top style="thin">
        <color indexed="22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medium">
        <color indexed="64"/>
      </bottom>
      <diagonal/>
    </border>
    <border>
      <left style="thin">
        <color indexed="63"/>
      </left>
      <right/>
      <top style="thin">
        <color indexed="22"/>
      </top>
      <bottom style="medium">
        <color indexed="64"/>
      </bottom>
      <diagonal/>
    </border>
    <border>
      <left/>
      <right/>
      <top style="thin">
        <color rgb="FFAEAEAE"/>
      </top>
      <bottom style="medium">
        <color indexed="64"/>
      </bottom>
      <diagonal/>
    </border>
    <border>
      <left/>
      <right style="thin">
        <color rgb="FFE0E0E0"/>
      </right>
      <top style="thin">
        <color rgb="FFAEAEAE"/>
      </top>
      <bottom style="medium">
        <color indexed="64"/>
      </bottom>
      <diagonal/>
    </border>
    <border>
      <left style="thin">
        <color rgb="FFE0E0E0"/>
      </left>
      <right/>
      <top style="thin">
        <color rgb="FFAEAEAE"/>
      </top>
      <bottom style="medium">
        <color indexed="64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medium">
        <color indexed="64"/>
      </bottom>
      <diagonal/>
    </border>
    <border>
      <left/>
      <right/>
      <top/>
      <bottom style="thin">
        <color rgb="FFAEAEAE"/>
      </bottom>
      <diagonal/>
    </border>
    <border>
      <left/>
      <right style="thin">
        <color rgb="FFE0E0E0"/>
      </right>
      <top/>
      <bottom style="thin">
        <color rgb="FFAEAEAE"/>
      </bottom>
      <diagonal/>
    </border>
    <border>
      <left style="thin">
        <color rgb="FFE0E0E0"/>
      </left>
      <right/>
      <top/>
      <bottom style="thin">
        <color rgb="FFAEAEAE"/>
      </bottom>
      <diagonal/>
    </border>
    <border>
      <left style="thin">
        <color rgb="FFE0E0E0"/>
      </left>
      <right style="thin">
        <color rgb="FFE0E0E0"/>
      </right>
      <top/>
      <bottom style="thin">
        <color rgb="FFAEAEAE"/>
      </bottom>
      <diagonal/>
    </border>
    <border>
      <left/>
      <right/>
      <top style="thin">
        <color rgb="FF152935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6">
    <xf numFmtId="0" fontId="0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</cellStyleXfs>
  <cellXfs count="957">
    <xf numFmtId="0" fontId="0" fillId="0" borderId="0" xfId="0"/>
    <xf numFmtId="0" fontId="2" fillId="0" borderId="0" xfId="1"/>
    <xf numFmtId="0" fontId="4" fillId="0" borderId="6" xfId="1" applyFont="1" applyBorder="1" applyAlignment="1">
      <alignment horizontal="center" wrapText="1"/>
    </xf>
    <xf numFmtId="0" fontId="4" fillId="0" borderId="7" xfId="1" applyFont="1" applyBorder="1" applyAlignment="1">
      <alignment horizontal="center" wrapText="1"/>
    </xf>
    <xf numFmtId="0" fontId="4" fillId="2" borderId="8" xfId="1" applyFont="1" applyFill="1" applyBorder="1" applyAlignment="1">
      <alignment horizontal="left" vertical="top" wrapText="1"/>
    </xf>
    <xf numFmtId="164" fontId="5" fillId="0" borderId="9" xfId="1" applyNumberFormat="1" applyFont="1" applyBorder="1" applyAlignment="1">
      <alignment horizontal="right" vertical="top"/>
    </xf>
    <xf numFmtId="164" fontId="5" fillId="0" borderId="10" xfId="1" applyNumberFormat="1" applyFont="1" applyBorder="1" applyAlignment="1">
      <alignment horizontal="right" vertical="top"/>
    </xf>
    <xf numFmtId="166" fontId="5" fillId="0" borderId="10" xfId="1" applyNumberFormat="1" applyFont="1" applyBorder="1" applyAlignment="1">
      <alignment horizontal="right" vertical="top"/>
    </xf>
    <xf numFmtId="164" fontId="5" fillId="0" borderId="11" xfId="1" applyNumberFormat="1" applyFont="1" applyBorder="1" applyAlignment="1">
      <alignment horizontal="right" vertical="top"/>
    </xf>
    <xf numFmtId="0" fontId="4" fillId="2" borderId="12" xfId="1" applyFont="1" applyFill="1" applyBorder="1" applyAlignment="1">
      <alignment horizontal="left" vertical="top" wrapText="1"/>
    </xf>
    <xf numFmtId="164" fontId="5" fillId="0" borderId="13" xfId="1" applyNumberFormat="1" applyFont="1" applyBorder="1" applyAlignment="1">
      <alignment horizontal="right" vertical="top"/>
    </xf>
    <xf numFmtId="164" fontId="5" fillId="0" borderId="14" xfId="1" applyNumberFormat="1" applyFont="1" applyBorder="1" applyAlignment="1">
      <alignment horizontal="right" vertical="top"/>
    </xf>
    <xf numFmtId="166" fontId="5" fillId="0" borderId="14" xfId="1" applyNumberFormat="1" applyFont="1" applyBorder="1" applyAlignment="1">
      <alignment horizontal="right" vertical="top"/>
    </xf>
    <xf numFmtId="164" fontId="5" fillId="0" borderId="15" xfId="1" applyNumberFormat="1" applyFont="1" applyBorder="1" applyAlignment="1">
      <alignment horizontal="right" vertical="top"/>
    </xf>
    <xf numFmtId="0" fontId="5" fillId="0" borderId="13" xfId="1" applyFont="1" applyBorder="1" applyAlignment="1">
      <alignment horizontal="right" vertical="top"/>
    </xf>
    <xf numFmtId="0" fontId="5" fillId="0" borderId="14" xfId="1" applyFont="1" applyBorder="1" applyAlignment="1">
      <alignment horizontal="right" vertical="top"/>
    </xf>
    <xf numFmtId="0" fontId="5" fillId="0" borderId="15" xfId="1" applyFont="1" applyBorder="1" applyAlignment="1">
      <alignment horizontal="right" vertical="top"/>
    </xf>
    <xf numFmtId="0" fontId="4" fillId="2" borderId="16" xfId="1" applyFont="1" applyFill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/>
    </xf>
    <xf numFmtId="164" fontId="5" fillId="0" borderId="18" xfId="1" applyNumberFormat="1" applyFont="1" applyBorder="1" applyAlignment="1">
      <alignment horizontal="right" vertical="top"/>
    </xf>
    <xf numFmtId="0" fontId="5" fillId="0" borderId="18" xfId="1" applyFont="1" applyBorder="1" applyAlignment="1">
      <alignment horizontal="left" vertical="top" wrapText="1"/>
    </xf>
    <xf numFmtId="0" fontId="5" fillId="0" borderId="19" xfId="1" applyFont="1" applyBorder="1" applyAlignment="1">
      <alignment horizontal="left" vertical="top" wrapText="1"/>
    </xf>
    <xf numFmtId="164" fontId="8" fillId="0" borderId="15" xfId="1" applyNumberFormat="1" applyFont="1" applyBorder="1" applyAlignment="1">
      <alignment horizontal="right" vertical="top"/>
    </xf>
    <xf numFmtId="0" fontId="2" fillId="0" borderId="0" xfId="2"/>
    <xf numFmtId="0" fontId="4" fillId="0" borderId="6" xfId="2" applyFont="1" applyBorder="1" applyAlignment="1">
      <alignment horizontal="center" wrapText="1"/>
    </xf>
    <xf numFmtId="0" fontId="4" fillId="0" borderId="7" xfId="2" applyFont="1" applyBorder="1" applyAlignment="1">
      <alignment horizontal="center" wrapText="1"/>
    </xf>
    <xf numFmtId="0" fontId="4" fillId="2" borderId="8" xfId="2" applyFont="1" applyFill="1" applyBorder="1" applyAlignment="1">
      <alignment horizontal="left" vertical="top" wrapText="1"/>
    </xf>
    <xf numFmtId="0" fontId="4" fillId="2" borderId="21" xfId="2" applyFont="1" applyFill="1" applyBorder="1" applyAlignment="1">
      <alignment horizontal="left" vertical="top" wrapText="1"/>
    </xf>
    <xf numFmtId="0" fontId="4" fillId="2" borderId="12" xfId="2" applyFont="1" applyFill="1" applyBorder="1" applyAlignment="1">
      <alignment horizontal="left" vertical="top" wrapText="1"/>
    </xf>
    <xf numFmtId="0" fontId="4" fillId="2" borderId="16" xfId="2" applyFont="1" applyFill="1" applyBorder="1" applyAlignment="1">
      <alignment horizontal="left" vertical="top" wrapText="1"/>
    </xf>
    <xf numFmtId="167" fontId="5" fillId="0" borderId="9" xfId="2" applyNumberFormat="1" applyFont="1" applyBorder="1" applyAlignment="1">
      <alignment horizontal="right" vertical="top"/>
    </xf>
    <xf numFmtId="167" fontId="5" fillId="0" borderId="10" xfId="2" applyNumberFormat="1" applyFont="1" applyBorder="1" applyAlignment="1">
      <alignment horizontal="right" vertical="top"/>
    </xf>
    <xf numFmtId="167" fontId="5" fillId="0" borderId="11" xfId="2" applyNumberFormat="1" applyFont="1" applyBorder="1" applyAlignment="1">
      <alignment horizontal="right" vertical="top"/>
    </xf>
    <xf numFmtId="167" fontId="5" fillId="0" borderId="22" xfId="2" applyNumberFormat="1" applyFont="1" applyBorder="1" applyAlignment="1">
      <alignment horizontal="right" vertical="top"/>
    </xf>
    <xf numFmtId="167" fontId="5" fillId="0" borderId="23" xfId="2" applyNumberFormat="1" applyFont="1" applyBorder="1" applyAlignment="1">
      <alignment horizontal="right" vertical="top"/>
    </xf>
    <xf numFmtId="167" fontId="5" fillId="0" borderId="24" xfId="2" applyNumberFormat="1" applyFont="1" applyBorder="1" applyAlignment="1">
      <alignment horizontal="right" vertical="top"/>
    </xf>
    <xf numFmtId="167" fontId="5" fillId="0" borderId="13" xfId="2" applyNumberFormat="1" applyFont="1" applyBorder="1" applyAlignment="1">
      <alignment horizontal="right" vertical="top"/>
    </xf>
    <xf numFmtId="167" fontId="5" fillId="0" borderId="14" xfId="2" applyNumberFormat="1" applyFont="1" applyBorder="1" applyAlignment="1">
      <alignment horizontal="right" vertical="top"/>
    </xf>
    <xf numFmtId="167" fontId="5" fillId="0" borderId="15" xfId="2" applyNumberFormat="1" applyFont="1" applyBorder="1" applyAlignment="1">
      <alignment horizontal="right" vertical="top"/>
    </xf>
    <xf numFmtId="167" fontId="5" fillId="0" borderId="17" xfId="2" applyNumberFormat="1" applyFont="1" applyBorder="1" applyAlignment="1">
      <alignment horizontal="right" vertical="top"/>
    </xf>
    <xf numFmtId="167" fontId="5" fillId="0" borderId="18" xfId="2" applyNumberFormat="1" applyFont="1" applyBorder="1" applyAlignment="1">
      <alignment horizontal="right" vertical="top"/>
    </xf>
    <xf numFmtId="167" fontId="5" fillId="0" borderId="19" xfId="2" applyNumberFormat="1" applyFont="1" applyBorder="1" applyAlignment="1">
      <alignment horizontal="right" vertical="top"/>
    </xf>
    <xf numFmtId="167" fontId="9" fillId="0" borderId="0" xfId="3" applyNumberFormat="1"/>
    <xf numFmtId="167" fontId="10" fillId="0" borderId="6" xfId="3" applyNumberFormat="1" applyFont="1" applyBorder="1" applyAlignment="1">
      <alignment horizontal="center" wrapText="1"/>
    </xf>
    <xf numFmtId="167" fontId="10" fillId="0" borderId="7" xfId="3" applyNumberFormat="1" applyFont="1" applyBorder="1" applyAlignment="1">
      <alignment horizontal="center" wrapText="1"/>
    </xf>
    <xf numFmtId="167" fontId="10" fillId="2" borderId="8" xfId="3" applyNumberFormat="1" applyFont="1" applyFill="1" applyBorder="1" applyAlignment="1">
      <alignment horizontal="left" vertical="top" wrapText="1"/>
    </xf>
    <xf numFmtId="167" fontId="10" fillId="2" borderId="12" xfId="3" applyNumberFormat="1" applyFont="1" applyFill="1" applyBorder="1" applyAlignment="1">
      <alignment horizontal="left" vertical="top" wrapText="1"/>
    </xf>
    <xf numFmtId="167" fontId="11" fillId="0" borderId="14" xfId="3" applyNumberFormat="1" applyFont="1" applyBorder="1" applyAlignment="1">
      <alignment horizontal="right" vertical="top"/>
    </xf>
    <xf numFmtId="167" fontId="11" fillId="0" borderId="15" xfId="3" applyNumberFormat="1" applyFont="1" applyBorder="1" applyAlignment="1">
      <alignment horizontal="right" vertical="top"/>
    </xf>
    <xf numFmtId="167" fontId="11" fillId="0" borderId="23" xfId="3" applyNumberFormat="1" applyFont="1" applyBorder="1" applyAlignment="1">
      <alignment horizontal="right" vertical="top"/>
    </xf>
    <xf numFmtId="167" fontId="11" fillId="0" borderId="24" xfId="3" applyNumberFormat="1" applyFont="1" applyBorder="1" applyAlignment="1">
      <alignment horizontal="right" vertical="top"/>
    </xf>
    <xf numFmtId="167" fontId="11" fillId="0" borderId="18" xfId="3" applyNumberFormat="1" applyFont="1" applyBorder="1" applyAlignment="1">
      <alignment horizontal="right" vertical="top"/>
    </xf>
    <xf numFmtId="167" fontId="11" fillId="0" borderId="19" xfId="3" applyNumberFormat="1" applyFont="1" applyBorder="1" applyAlignment="1">
      <alignment horizontal="right" vertical="top"/>
    </xf>
    <xf numFmtId="0" fontId="4" fillId="0" borderId="5" xfId="2" applyFont="1" applyBorder="1" applyAlignment="1">
      <alignment horizontal="center" wrapText="1"/>
    </xf>
    <xf numFmtId="164" fontId="5" fillId="0" borderId="25" xfId="2" applyNumberFormat="1" applyFont="1" applyBorder="1" applyAlignment="1">
      <alignment horizontal="right" vertical="top"/>
    </xf>
    <xf numFmtId="166" fontId="5" fillId="0" borderId="26" xfId="2" applyNumberFormat="1" applyFont="1" applyBorder="1" applyAlignment="1">
      <alignment horizontal="right" vertical="top"/>
    </xf>
    <xf numFmtId="164" fontId="5" fillId="0" borderId="27" xfId="2" applyNumberFormat="1" applyFont="1" applyBorder="1" applyAlignment="1">
      <alignment horizontal="right" vertical="top"/>
    </xf>
    <xf numFmtId="167" fontId="2" fillId="0" borderId="0" xfId="2" applyNumberFormat="1"/>
    <xf numFmtId="167" fontId="4" fillId="0" borderId="6" xfId="2" applyNumberFormat="1" applyFont="1" applyBorder="1" applyAlignment="1">
      <alignment horizontal="center" wrapText="1"/>
    </xf>
    <xf numFmtId="167" fontId="4" fillId="0" borderId="7" xfId="2" applyNumberFormat="1" applyFont="1" applyBorder="1" applyAlignment="1">
      <alignment horizontal="center" wrapText="1"/>
    </xf>
    <xf numFmtId="167" fontId="4" fillId="2" borderId="8" xfId="2" applyNumberFormat="1" applyFont="1" applyFill="1" applyBorder="1" applyAlignment="1">
      <alignment horizontal="left" vertical="top" wrapText="1"/>
    </xf>
    <xf numFmtId="167" fontId="4" fillId="2" borderId="12" xfId="2" applyNumberFormat="1" applyFont="1" applyFill="1" applyBorder="1" applyAlignment="1">
      <alignment horizontal="left" vertical="top" wrapText="1"/>
    </xf>
    <xf numFmtId="167" fontId="4" fillId="2" borderId="21" xfId="2" applyNumberFormat="1" applyFont="1" applyFill="1" applyBorder="1" applyAlignment="1">
      <alignment horizontal="left" vertical="top" wrapText="1"/>
    </xf>
    <xf numFmtId="167" fontId="4" fillId="2" borderId="16" xfId="2" applyNumberFormat="1" applyFont="1" applyFill="1" applyBorder="1" applyAlignment="1">
      <alignment horizontal="left" vertical="top" wrapText="1"/>
    </xf>
    <xf numFmtId="167" fontId="8" fillId="0" borderId="10" xfId="3" applyNumberFormat="1" applyFont="1" applyBorder="1" applyAlignment="1">
      <alignment horizontal="right" vertical="top"/>
    </xf>
    <xf numFmtId="167" fontId="8" fillId="0" borderId="14" xfId="3" applyNumberFormat="1" applyFont="1" applyBorder="1" applyAlignment="1">
      <alignment horizontal="right" vertical="top"/>
    </xf>
    <xf numFmtId="167" fontId="8" fillId="0" borderId="23" xfId="3" applyNumberFormat="1" applyFont="1" applyBorder="1" applyAlignment="1">
      <alignment horizontal="right" vertical="top"/>
    </xf>
    <xf numFmtId="164" fontId="8" fillId="0" borderId="27" xfId="2" applyNumberFormat="1" applyFont="1" applyBorder="1" applyAlignment="1">
      <alignment horizontal="right" vertical="top"/>
    </xf>
    <xf numFmtId="167" fontId="8" fillId="0" borderId="10" xfId="2" applyNumberFormat="1" applyFont="1" applyBorder="1" applyAlignment="1">
      <alignment horizontal="right" vertical="top"/>
    </xf>
    <xf numFmtId="167" fontId="8" fillId="0" borderId="14" xfId="2" applyNumberFormat="1" applyFont="1" applyBorder="1" applyAlignment="1">
      <alignment horizontal="right" vertical="top"/>
    </xf>
    <xf numFmtId="167" fontId="8" fillId="0" borderId="23" xfId="2" applyNumberFormat="1" applyFont="1" applyBorder="1" applyAlignment="1">
      <alignment horizontal="right" vertical="top"/>
    </xf>
    <xf numFmtId="0" fontId="0" fillId="3" borderId="0" xfId="0" applyFill="1"/>
    <xf numFmtId="0" fontId="1" fillId="3" borderId="0" xfId="0" applyFont="1" applyFill="1"/>
    <xf numFmtId="0" fontId="1" fillId="0" borderId="0" xfId="0" applyFont="1"/>
    <xf numFmtId="0" fontId="2" fillId="0" borderId="0" xfId="4"/>
    <xf numFmtId="0" fontId="4" fillId="0" borderId="5" xfId="4" applyFont="1" applyBorder="1" applyAlignment="1">
      <alignment horizontal="center" wrapText="1"/>
    </xf>
    <xf numFmtId="0" fontId="4" fillId="0" borderId="6" xfId="4" applyFont="1" applyBorder="1" applyAlignment="1">
      <alignment horizontal="center" wrapText="1"/>
    </xf>
    <xf numFmtId="0" fontId="4" fillId="0" borderId="7" xfId="4" applyFont="1" applyBorder="1" applyAlignment="1">
      <alignment horizontal="center" wrapText="1"/>
    </xf>
    <xf numFmtId="164" fontId="5" fillId="0" borderId="25" xfId="4" applyNumberFormat="1" applyFont="1" applyBorder="1" applyAlignment="1">
      <alignment horizontal="right" vertical="top"/>
    </xf>
    <xf numFmtId="166" fontId="5" fillId="0" borderId="26" xfId="4" applyNumberFormat="1" applyFont="1" applyBorder="1" applyAlignment="1">
      <alignment horizontal="right" vertical="top"/>
    </xf>
    <xf numFmtId="164" fontId="5" fillId="0" borderId="27" xfId="4" applyNumberFormat="1" applyFont="1" applyBorder="1" applyAlignment="1">
      <alignment horizontal="right" vertical="top"/>
    </xf>
    <xf numFmtId="0" fontId="4" fillId="2" borderId="8" xfId="4" applyFont="1" applyFill="1" applyBorder="1" applyAlignment="1">
      <alignment horizontal="left" vertical="top" wrapText="1"/>
    </xf>
    <xf numFmtId="164" fontId="5" fillId="0" borderId="9" xfId="4" applyNumberFormat="1" applyFont="1" applyBorder="1" applyAlignment="1">
      <alignment horizontal="right" vertical="top"/>
    </xf>
    <xf numFmtId="166" fontId="5" fillId="0" borderId="10" xfId="4" applyNumberFormat="1" applyFont="1" applyBorder="1" applyAlignment="1">
      <alignment horizontal="right" vertical="top"/>
    </xf>
    <xf numFmtId="164" fontId="5" fillId="0" borderId="11" xfId="4" applyNumberFormat="1" applyFont="1" applyBorder="1" applyAlignment="1">
      <alignment horizontal="right" vertical="top"/>
    </xf>
    <xf numFmtId="0" fontId="4" fillId="2" borderId="12" xfId="4" applyFont="1" applyFill="1" applyBorder="1" applyAlignment="1">
      <alignment horizontal="left" vertical="top" wrapText="1"/>
    </xf>
    <xf numFmtId="164" fontId="5" fillId="0" borderId="13" xfId="4" applyNumberFormat="1" applyFont="1" applyBorder="1" applyAlignment="1">
      <alignment horizontal="right" vertical="top"/>
    </xf>
    <xf numFmtId="166" fontId="5" fillId="0" borderId="14" xfId="4" applyNumberFormat="1" applyFont="1" applyBorder="1" applyAlignment="1">
      <alignment horizontal="right" vertical="top"/>
    </xf>
    <xf numFmtId="164" fontId="5" fillId="0" borderId="15" xfId="4" applyNumberFormat="1" applyFont="1" applyBorder="1" applyAlignment="1">
      <alignment horizontal="right" vertical="top"/>
    </xf>
    <xf numFmtId="0" fontId="4" fillId="2" borderId="16" xfId="4" applyFont="1" applyFill="1" applyBorder="1" applyAlignment="1">
      <alignment horizontal="left" vertical="top" wrapText="1"/>
    </xf>
    <xf numFmtId="164" fontId="5" fillId="0" borderId="17" xfId="4" applyNumberFormat="1" applyFont="1" applyBorder="1" applyAlignment="1">
      <alignment horizontal="right" vertical="top"/>
    </xf>
    <xf numFmtId="166" fontId="5" fillId="0" borderId="18" xfId="4" applyNumberFormat="1" applyFont="1" applyBorder="1" applyAlignment="1">
      <alignment horizontal="right" vertical="top"/>
    </xf>
    <xf numFmtId="164" fontId="5" fillId="0" borderId="19" xfId="4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left" wrapText="1"/>
    </xf>
    <xf numFmtId="0" fontId="4" fillId="0" borderId="4" xfId="4" applyFont="1" applyBorder="1" applyAlignment="1">
      <alignment horizontal="left" wrapText="1"/>
    </xf>
    <xf numFmtId="165" fontId="5" fillId="0" borderId="10" xfId="4" applyNumberFormat="1" applyFont="1" applyBorder="1" applyAlignment="1">
      <alignment horizontal="right" vertical="top"/>
    </xf>
    <xf numFmtId="164" fontId="5" fillId="0" borderId="10" xfId="4" applyNumberFormat="1" applyFont="1" applyBorder="1" applyAlignment="1">
      <alignment horizontal="right" vertical="top"/>
    </xf>
    <xf numFmtId="165" fontId="5" fillId="0" borderId="14" xfId="4" applyNumberFormat="1" applyFont="1" applyBorder="1" applyAlignment="1">
      <alignment horizontal="right" vertical="top"/>
    </xf>
    <xf numFmtId="164" fontId="5" fillId="0" borderId="14" xfId="4" applyNumberFormat="1" applyFont="1" applyBorder="1" applyAlignment="1">
      <alignment horizontal="right" vertical="top"/>
    </xf>
    <xf numFmtId="0" fontId="5" fillId="0" borderId="13" xfId="4" applyFont="1" applyBorder="1" applyAlignment="1">
      <alignment horizontal="right" vertical="top"/>
    </xf>
    <xf numFmtId="0" fontId="5" fillId="0" borderId="14" xfId="4" applyFont="1" applyBorder="1" applyAlignment="1">
      <alignment horizontal="right" vertical="top"/>
    </xf>
    <xf numFmtId="0" fontId="5" fillId="0" borderId="15" xfId="4" applyFont="1" applyBorder="1" applyAlignment="1">
      <alignment horizontal="right" vertical="top"/>
    </xf>
    <xf numFmtId="0" fontId="5" fillId="0" borderId="17" xfId="4" applyFont="1" applyBorder="1" applyAlignment="1">
      <alignment horizontal="right" vertical="top"/>
    </xf>
    <xf numFmtId="165" fontId="5" fillId="0" borderId="18" xfId="4" applyNumberFormat="1" applyFont="1" applyBorder="1" applyAlignment="1">
      <alignment horizontal="right" vertical="top"/>
    </xf>
    <xf numFmtId="164" fontId="5" fillId="0" borderId="18" xfId="4" applyNumberFormat="1" applyFont="1" applyBorder="1" applyAlignment="1">
      <alignment horizontal="right" vertical="top"/>
    </xf>
    <xf numFmtId="0" fontId="5" fillId="0" borderId="18" xfId="4" applyFont="1" applyBorder="1" applyAlignment="1">
      <alignment horizontal="left" vertical="top" wrapText="1"/>
    </xf>
    <xf numFmtId="0" fontId="5" fillId="0" borderId="19" xfId="4" applyFont="1" applyBorder="1" applyAlignment="1">
      <alignment horizontal="left" vertical="top" wrapText="1"/>
    </xf>
    <xf numFmtId="167" fontId="2" fillId="0" borderId="0" xfId="4" applyNumberFormat="1"/>
    <xf numFmtId="167" fontId="4" fillId="0" borderId="6" xfId="4" applyNumberFormat="1" applyFont="1" applyBorder="1" applyAlignment="1">
      <alignment horizontal="center" wrapText="1"/>
    </xf>
    <xf numFmtId="167" fontId="4" fillId="0" borderId="7" xfId="4" applyNumberFormat="1" applyFont="1" applyBorder="1" applyAlignment="1">
      <alignment horizontal="center" wrapText="1"/>
    </xf>
    <xf numFmtId="167" fontId="4" fillId="2" borderId="8" xfId="4" applyNumberFormat="1" applyFont="1" applyFill="1" applyBorder="1" applyAlignment="1">
      <alignment horizontal="left" vertical="top" wrapText="1"/>
    </xf>
    <xf numFmtId="167" fontId="5" fillId="0" borderId="9" xfId="4" applyNumberFormat="1" applyFont="1" applyBorder="1" applyAlignment="1">
      <alignment horizontal="right" vertical="top"/>
    </xf>
    <xf numFmtId="167" fontId="5" fillId="0" borderId="10" xfId="4" applyNumberFormat="1" applyFont="1" applyBorder="1" applyAlignment="1">
      <alignment horizontal="right" vertical="top"/>
    </xf>
    <xf numFmtId="167" fontId="5" fillId="0" borderId="11" xfId="4" applyNumberFormat="1" applyFont="1" applyBorder="1" applyAlignment="1">
      <alignment horizontal="right" vertical="top"/>
    </xf>
    <xf numFmtId="167" fontId="4" fillId="2" borderId="21" xfId="4" applyNumberFormat="1" applyFont="1" applyFill="1" applyBorder="1" applyAlignment="1">
      <alignment horizontal="left" vertical="top" wrapText="1"/>
    </xf>
    <xf numFmtId="167" fontId="5" fillId="0" borderId="22" xfId="4" applyNumberFormat="1" applyFont="1" applyBorder="1" applyAlignment="1">
      <alignment horizontal="right" vertical="top"/>
    </xf>
    <xf numFmtId="167" fontId="5" fillId="0" borderId="23" xfId="4" applyNumberFormat="1" applyFont="1" applyBorder="1" applyAlignment="1">
      <alignment horizontal="right" vertical="top"/>
    </xf>
    <xf numFmtId="167" fontId="5" fillId="0" borderId="24" xfId="4" applyNumberFormat="1" applyFont="1" applyBorder="1" applyAlignment="1">
      <alignment horizontal="right" vertical="top"/>
    </xf>
    <xf numFmtId="167" fontId="4" fillId="2" borderId="12" xfId="4" applyNumberFormat="1" applyFont="1" applyFill="1" applyBorder="1" applyAlignment="1">
      <alignment horizontal="left" vertical="top" wrapText="1"/>
    </xf>
    <xf numFmtId="167" fontId="5" fillId="0" borderId="13" xfId="4" applyNumberFormat="1" applyFont="1" applyBorder="1" applyAlignment="1">
      <alignment horizontal="right" vertical="top"/>
    </xf>
    <xf numFmtId="167" fontId="5" fillId="0" borderId="14" xfId="4" applyNumberFormat="1" applyFont="1" applyBorder="1" applyAlignment="1">
      <alignment horizontal="right" vertical="top"/>
    </xf>
    <xf numFmtId="167" fontId="5" fillId="0" borderId="15" xfId="4" applyNumberFormat="1" applyFont="1" applyBorder="1" applyAlignment="1">
      <alignment horizontal="right" vertical="top"/>
    </xf>
    <xf numFmtId="167" fontId="4" fillId="2" borderId="16" xfId="4" applyNumberFormat="1" applyFont="1" applyFill="1" applyBorder="1" applyAlignment="1">
      <alignment horizontal="left" vertical="top" wrapText="1"/>
    </xf>
    <xf numFmtId="167" fontId="5" fillId="0" borderId="17" xfId="4" applyNumberFormat="1" applyFont="1" applyBorder="1" applyAlignment="1">
      <alignment horizontal="right" vertical="top"/>
    </xf>
    <xf numFmtId="167" fontId="5" fillId="0" borderId="18" xfId="4" applyNumberFormat="1" applyFont="1" applyBorder="1" applyAlignment="1">
      <alignment horizontal="right" vertical="top"/>
    </xf>
    <xf numFmtId="167" fontId="5" fillId="0" borderId="19" xfId="4" applyNumberFormat="1" applyFont="1" applyBorder="1" applyAlignment="1">
      <alignment horizontal="right" vertical="top"/>
    </xf>
    <xf numFmtId="167" fontId="9" fillId="0" borderId="0" xfId="5" applyNumberFormat="1"/>
    <xf numFmtId="167" fontId="10" fillId="0" borderId="6" xfId="5" applyNumberFormat="1" applyFont="1" applyBorder="1" applyAlignment="1">
      <alignment horizontal="center" wrapText="1"/>
    </xf>
    <xf numFmtId="167" fontId="10" fillId="0" borderId="7" xfId="5" applyNumberFormat="1" applyFont="1" applyBorder="1" applyAlignment="1">
      <alignment horizontal="center" wrapText="1"/>
    </xf>
    <xf numFmtId="167" fontId="10" fillId="2" borderId="12" xfId="5" applyNumberFormat="1" applyFont="1" applyFill="1" applyBorder="1" applyAlignment="1">
      <alignment horizontal="left" vertical="top" wrapText="1"/>
    </xf>
    <xf numFmtId="167" fontId="11" fillId="0" borderId="13" xfId="5" applyNumberFormat="1" applyFont="1" applyBorder="1" applyAlignment="1">
      <alignment horizontal="right" vertical="top"/>
    </xf>
    <xf numFmtId="167" fontId="11" fillId="0" borderId="14" xfId="5" applyNumberFormat="1" applyFont="1" applyBorder="1" applyAlignment="1">
      <alignment horizontal="right" vertical="top"/>
    </xf>
    <xf numFmtId="167" fontId="11" fillId="0" borderId="15" xfId="5" applyNumberFormat="1" applyFont="1" applyBorder="1" applyAlignment="1">
      <alignment horizontal="right" vertical="top"/>
    </xf>
    <xf numFmtId="167" fontId="10" fillId="2" borderId="21" xfId="5" applyNumberFormat="1" applyFont="1" applyFill="1" applyBorder="1" applyAlignment="1">
      <alignment horizontal="left" vertical="top" wrapText="1"/>
    </xf>
    <xf numFmtId="167" fontId="11" fillId="0" borderId="22" xfId="5" applyNumberFormat="1" applyFont="1" applyBorder="1" applyAlignment="1">
      <alignment horizontal="right" vertical="top"/>
    </xf>
    <xf numFmtId="167" fontId="11" fillId="0" borderId="23" xfId="5" applyNumberFormat="1" applyFont="1" applyBorder="1" applyAlignment="1">
      <alignment horizontal="right" vertical="top"/>
    </xf>
    <xf numFmtId="167" fontId="11" fillId="0" borderId="24" xfId="5" applyNumberFormat="1" applyFont="1" applyBorder="1" applyAlignment="1">
      <alignment horizontal="right" vertical="top"/>
    </xf>
    <xf numFmtId="167" fontId="11" fillId="0" borderId="17" xfId="5" applyNumberFormat="1" applyFont="1" applyBorder="1" applyAlignment="1">
      <alignment horizontal="right" vertical="top"/>
    </xf>
    <xf numFmtId="167" fontId="11" fillId="0" borderId="18" xfId="5" applyNumberFormat="1" applyFont="1" applyBorder="1" applyAlignment="1">
      <alignment horizontal="right" vertical="top"/>
    </xf>
    <xf numFmtId="167" fontId="11" fillId="0" borderId="19" xfId="5" applyNumberFormat="1" applyFont="1" applyBorder="1" applyAlignment="1">
      <alignment horizontal="right" vertical="top"/>
    </xf>
    <xf numFmtId="0" fontId="9" fillId="0" borderId="0" xfId="6"/>
    <xf numFmtId="0" fontId="10" fillId="0" borderId="5" xfId="6" applyFont="1" applyBorder="1" applyAlignment="1">
      <alignment horizontal="center" wrapText="1"/>
    </xf>
    <xf numFmtId="0" fontId="10" fillId="0" borderId="6" xfId="6" applyFont="1" applyBorder="1" applyAlignment="1">
      <alignment horizontal="center" wrapText="1"/>
    </xf>
    <xf numFmtId="0" fontId="10" fillId="0" borderId="7" xfId="6" applyFont="1" applyBorder="1" applyAlignment="1">
      <alignment horizontal="center" wrapText="1"/>
    </xf>
    <xf numFmtId="164" fontId="11" fillId="0" borderId="25" xfId="6" applyNumberFormat="1" applyFont="1" applyBorder="1" applyAlignment="1">
      <alignment horizontal="right" vertical="top"/>
    </xf>
    <xf numFmtId="166" fontId="11" fillId="0" borderId="26" xfId="6" applyNumberFormat="1" applyFont="1" applyBorder="1" applyAlignment="1">
      <alignment horizontal="right" vertical="top"/>
    </xf>
    <xf numFmtId="164" fontId="11" fillId="0" borderId="27" xfId="6" applyNumberFormat="1" applyFont="1" applyBorder="1" applyAlignment="1">
      <alignment horizontal="right" vertical="top"/>
    </xf>
    <xf numFmtId="0" fontId="10" fillId="2" borderId="8" xfId="6" applyFont="1" applyFill="1" applyBorder="1" applyAlignment="1">
      <alignment horizontal="left" vertical="top" wrapText="1"/>
    </xf>
    <xf numFmtId="164" fontId="11" fillId="0" borderId="9" xfId="6" applyNumberFormat="1" applyFont="1" applyBorder="1" applyAlignment="1">
      <alignment horizontal="right" vertical="top"/>
    </xf>
    <xf numFmtId="165" fontId="11" fillId="0" borderId="10" xfId="6" applyNumberFormat="1" applyFont="1" applyBorder="1" applyAlignment="1">
      <alignment horizontal="right" vertical="top"/>
    </xf>
    <xf numFmtId="164" fontId="11" fillId="0" borderId="10" xfId="6" applyNumberFormat="1" applyFont="1" applyBorder="1" applyAlignment="1">
      <alignment horizontal="right" vertical="top"/>
    </xf>
    <xf numFmtId="166" fontId="11" fillId="0" borderId="10" xfId="6" applyNumberFormat="1" applyFont="1" applyBorder="1" applyAlignment="1">
      <alignment horizontal="right" vertical="top"/>
    </xf>
    <xf numFmtId="164" fontId="11" fillId="0" borderId="11" xfId="6" applyNumberFormat="1" applyFont="1" applyBorder="1" applyAlignment="1">
      <alignment horizontal="right" vertical="top"/>
    </xf>
    <xf numFmtId="0" fontId="10" fillId="2" borderId="12" xfId="6" applyFont="1" applyFill="1" applyBorder="1" applyAlignment="1">
      <alignment horizontal="left" vertical="top" wrapText="1"/>
    </xf>
    <xf numFmtId="164" fontId="11" fillId="0" borderId="13" xfId="6" applyNumberFormat="1" applyFont="1" applyBorder="1" applyAlignment="1">
      <alignment horizontal="right" vertical="top"/>
    </xf>
    <xf numFmtId="165" fontId="11" fillId="0" borderId="14" xfId="6" applyNumberFormat="1" applyFont="1" applyBorder="1" applyAlignment="1">
      <alignment horizontal="right" vertical="top"/>
    </xf>
    <xf numFmtId="164" fontId="11" fillId="0" borderId="14" xfId="6" applyNumberFormat="1" applyFont="1" applyBorder="1" applyAlignment="1">
      <alignment horizontal="right" vertical="top"/>
    </xf>
    <xf numFmtId="166" fontId="11" fillId="0" borderId="14" xfId="6" applyNumberFormat="1" applyFont="1" applyBorder="1" applyAlignment="1">
      <alignment horizontal="right" vertical="top"/>
    </xf>
    <xf numFmtId="164" fontId="11" fillId="0" borderId="15" xfId="6" applyNumberFormat="1" applyFont="1" applyBorder="1" applyAlignment="1">
      <alignment horizontal="right" vertical="top"/>
    </xf>
    <xf numFmtId="0" fontId="11" fillId="0" borderId="13" xfId="6" applyFont="1" applyBorder="1" applyAlignment="1">
      <alignment horizontal="right" vertical="top"/>
    </xf>
    <xf numFmtId="0" fontId="11" fillId="0" borderId="14" xfId="6" applyFont="1" applyBorder="1" applyAlignment="1">
      <alignment horizontal="right" vertical="top"/>
    </xf>
    <xf numFmtId="0" fontId="11" fillId="0" borderId="15" xfId="6" applyFont="1" applyBorder="1" applyAlignment="1">
      <alignment horizontal="right" vertical="top"/>
    </xf>
    <xf numFmtId="0" fontId="10" fillId="2" borderId="16" xfId="6" applyFont="1" applyFill="1" applyBorder="1" applyAlignment="1">
      <alignment horizontal="left" vertical="top" wrapText="1"/>
    </xf>
    <xf numFmtId="0" fontId="11" fillId="0" borderId="17" xfId="6" applyFont="1" applyBorder="1" applyAlignment="1">
      <alignment horizontal="right" vertical="top"/>
    </xf>
    <xf numFmtId="0" fontId="11" fillId="0" borderId="18" xfId="6" applyFont="1" applyBorder="1" applyAlignment="1">
      <alignment horizontal="left" vertical="top" wrapText="1"/>
    </xf>
    <xf numFmtId="0" fontId="11" fillId="0" borderId="19" xfId="6" applyFont="1" applyBorder="1" applyAlignment="1">
      <alignment horizontal="left" vertical="top" wrapText="1"/>
    </xf>
    <xf numFmtId="168" fontId="11" fillId="0" borderId="9" xfId="6" applyNumberFormat="1" applyFont="1" applyBorder="1" applyAlignment="1">
      <alignment horizontal="right" vertical="top"/>
    </xf>
    <xf numFmtId="168" fontId="11" fillId="0" borderId="10" xfId="6" applyNumberFormat="1" applyFont="1" applyBorder="1" applyAlignment="1">
      <alignment horizontal="right" vertical="top"/>
    </xf>
    <xf numFmtId="168" fontId="11" fillId="0" borderId="11" xfId="6" applyNumberFormat="1" applyFont="1" applyBorder="1" applyAlignment="1">
      <alignment horizontal="right" vertical="top"/>
    </xf>
    <xf numFmtId="0" fontId="10" fillId="2" borderId="21" xfId="6" applyFont="1" applyFill="1" applyBorder="1" applyAlignment="1">
      <alignment horizontal="left" vertical="top" wrapText="1"/>
    </xf>
    <xf numFmtId="168" fontId="11" fillId="0" borderId="22" xfId="6" applyNumberFormat="1" applyFont="1" applyBorder="1" applyAlignment="1">
      <alignment horizontal="right" vertical="top"/>
    </xf>
    <xf numFmtId="164" fontId="11" fillId="0" borderId="23" xfId="6" applyNumberFormat="1" applyFont="1" applyBorder="1" applyAlignment="1">
      <alignment horizontal="right" vertical="top"/>
    </xf>
    <xf numFmtId="168" fontId="11" fillId="0" borderId="23" xfId="6" applyNumberFormat="1" applyFont="1" applyBorder="1" applyAlignment="1">
      <alignment horizontal="right" vertical="top"/>
    </xf>
    <xf numFmtId="168" fontId="11" fillId="0" borderId="24" xfId="6" applyNumberFormat="1" applyFont="1" applyBorder="1" applyAlignment="1">
      <alignment horizontal="right" vertical="top"/>
    </xf>
    <xf numFmtId="168" fontId="11" fillId="0" borderId="13" xfId="6" applyNumberFormat="1" applyFont="1" applyBorder="1" applyAlignment="1">
      <alignment horizontal="right" vertical="top"/>
    </xf>
    <xf numFmtId="168" fontId="11" fillId="0" borderId="14" xfId="6" applyNumberFormat="1" applyFont="1" applyBorder="1" applyAlignment="1">
      <alignment horizontal="right" vertical="top"/>
    </xf>
    <xf numFmtId="168" fontId="11" fillId="0" borderId="15" xfId="6" applyNumberFormat="1" applyFont="1" applyBorder="1" applyAlignment="1">
      <alignment horizontal="right" vertical="top"/>
    </xf>
    <xf numFmtId="168" fontId="11" fillId="0" borderId="17" xfId="6" applyNumberFormat="1" applyFont="1" applyBorder="1" applyAlignment="1">
      <alignment horizontal="right" vertical="top"/>
    </xf>
    <xf numFmtId="164" fontId="11" fillId="0" borderId="18" xfId="6" applyNumberFormat="1" applyFont="1" applyBorder="1" applyAlignment="1">
      <alignment horizontal="right" vertical="top"/>
    </xf>
    <xf numFmtId="168" fontId="11" fillId="0" borderId="18" xfId="6" applyNumberFormat="1" applyFont="1" applyBorder="1" applyAlignment="1">
      <alignment horizontal="right" vertical="top"/>
    </xf>
    <xf numFmtId="168" fontId="11" fillId="0" borderId="19" xfId="6" applyNumberFormat="1" applyFont="1" applyBorder="1" applyAlignment="1">
      <alignment horizontal="right" vertical="top"/>
    </xf>
    <xf numFmtId="166" fontId="11" fillId="0" borderId="23" xfId="6" applyNumberFormat="1" applyFont="1" applyBorder="1" applyAlignment="1">
      <alignment horizontal="right" vertical="top"/>
    </xf>
    <xf numFmtId="166" fontId="11" fillId="0" borderId="18" xfId="6" applyNumberFormat="1" applyFont="1" applyBorder="1" applyAlignment="1">
      <alignment horizontal="right" vertical="top"/>
    </xf>
    <xf numFmtId="0" fontId="9" fillId="0" borderId="0" xfId="7"/>
    <xf numFmtId="0" fontId="10" fillId="0" borderId="5" xfId="7" applyFont="1" applyBorder="1" applyAlignment="1">
      <alignment horizontal="center" wrapText="1"/>
    </xf>
    <xf numFmtId="0" fontId="10" fillId="0" borderId="6" xfId="7" applyFont="1" applyBorder="1" applyAlignment="1">
      <alignment horizontal="center" wrapText="1"/>
    </xf>
    <xf numFmtId="0" fontId="10" fillId="0" borderId="7" xfId="7" applyFont="1" applyBorder="1" applyAlignment="1">
      <alignment horizontal="center" wrapText="1"/>
    </xf>
    <xf numFmtId="164" fontId="11" fillId="0" borderId="25" xfId="7" applyNumberFormat="1" applyFont="1" applyBorder="1" applyAlignment="1">
      <alignment horizontal="right" vertical="top"/>
    </xf>
    <xf numFmtId="166" fontId="11" fillId="0" borderId="26" xfId="7" applyNumberFormat="1" applyFont="1" applyBorder="1" applyAlignment="1">
      <alignment horizontal="right" vertical="top"/>
    </xf>
    <xf numFmtId="164" fontId="11" fillId="0" borderId="27" xfId="7" applyNumberFormat="1" applyFont="1" applyBorder="1" applyAlignment="1">
      <alignment horizontal="right" vertical="top"/>
    </xf>
    <xf numFmtId="0" fontId="0" fillId="3" borderId="0" xfId="0" applyFill="1" applyAlignment="1">
      <alignment horizontal="left"/>
    </xf>
    <xf numFmtId="165" fontId="5" fillId="0" borderId="10" xfId="1" applyNumberFormat="1" applyFont="1" applyBorder="1" applyAlignment="1">
      <alignment horizontal="left" vertical="top"/>
    </xf>
    <xf numFmtId="165" fontId="5" fillId="0" borderId="14" xfId="1" applyNumberFormat="1" applyFont="1" applyBorder="1" applyAlignment="1">
      <alignment horizontal="left" vertical="top"/>
    </xf>
    <xf numFmtId="0" fontId="5" fillId="0" borderId="14" xfId="1" applyFont="1" applyBorder="1" applyAlignment="1">
      <alignment horizontal="left" vertical="top"/>
    </xf>
    <xf numFmtId="165" fontId="5" fillId="0" borderId="18" xfId="1" applyNumberFormat="1" applyFont="1" applyBorder="1" applyAlignment="1">
      <alignment horizontal="left" vertical="top"/>
    </xf>
    <xf numFmtId="167" fontId="11" fillId="0" borderId="13" xfId="3" applyNumberFormat="1" applyFont="1" applyBorder="1" applyAlignment="1">
      <alignment horizontal="left" vertical="top"/>
    </xf>
    <xf numFmtId="167" fontId="11" fillId="0" borderId="22" xfId="3" applyNumberFormat="1" applyFont="1" applyBorder="1" applyAlignment="1">
      <alignment horizontal="left" vertical="top"/>
    </xf>
    <xf numFmtId="167" fontId="11" fillId="0" borderId="17" xfId="3" applyNumberFormat="1" applyFont="1" applyBorder="1" applyAlignment="1">
      <alignment horizontal="left" vertical="top"/>
    </xf>
    <xf numFmtId="167" fontId="5" fillId="0" borderId="13" xfId="2" applyNumberFormat="1" applyFont="1" applyBorder="1" applyAlignment="1">
      <alignment horizontal="left" vertical="top"/>
    </xf>
    <xf numFmtId="167" fontId="5" fillId="0" borderId="22" xfId="2" applyNumberFormat="1" applyFont="1" applyBorder="1" applyAlignment="1">
      <alignment horizontal="left" vertical="top"/>
    </xf>
    <xf numFmtId="167" fontId="5" fillId="0" borderId="17" xfId="2" applyNumberFormat="1" applyFont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/>
    <xf numFmtId="167" fontId="0" fillId="0" borderId="0" xfId="0" applyNumberFormat="1"/>
    <xf numFmtId="2" fontId="0" fillId="0" borderId="0" xfId="0" applyNumberFormat="1"/>
    <xf numFmtId="167" fontId="4" fillId="2" borderId="21" xfId="2" applyNumberFormat="1" applyFont="1" applyFill="1" applyBorder="1" applyAlignment="1">
      <alignment horizontal="left" vertical="top" wrapText="1"/>
    </xf>
    <xf numFmtId="167" fontId="4" fillId="2" borderId="12" xfId="2" applyNumberFormat="1" applyFont="1" applyFill="1" applyBorder="1" applyAlignment="1">
      <alignment horizontal="left" vertical="top" wrapText="1"/>
    </xf>
    <xf numFmtId="0" fontId="16" fillId="0" borderId="32" xfId="96" applyFont="1" applyFill="1" applyBorder="1" applyAlignment="1">
      <alignment horizontal="center" wrapText="1"/>
    </xf>
    <xf numFmtId="0" fontId="16" fillId="0" borderId="33" xfId="97" applyFont="1" applyFill="1" applyBorder="1" applyAlignment="1">
      <alignment horizontal="center" wrapText="1"/>
    </xf>
    <xf numFmtId="0" fontId="16" fillId="0" borderId="34" xfId="98" applyFont="1" applyFill="1" applyBorder="1" applyAlignment="1">
      <alignment horizontal="center" wrapText="1"/>
    </xf>
    <xf numFmtId="164" fontId="17" fillId="0" borderId="53" xfId="99" applyNumberFormat="1" applyFont="1" applyFill="1" applyBorder="1" applyAlignment="1">
      <alignment horizontal="right" vertical="top"/>
    </xf>
    <xf numFmtId="166" fontId="17" fillId="0" borderId="54" xfId="100" applyNumberFormat="1" applyFont="1" applyFill="1" applyBorder="1" applyAlignment="1">
      <alignment horizontal="right" vertical="top"/>
    </xf>
    <xf numFmtId="164" fontId="17" fillId="0" borderId="55" xfId="101" applyNumberFormat="1" applyFont="1" applyFill="1" applyBorder="1" applyAlignment="1">
      <alignment horizontal="right" vertical="top"/>
    </xf>
    <xf numFmtId="0" fontId="16" fillId="0" borderId="32" xfId="111" applyFont="1" applyFill="1" applyBorder="1" applyAlignment="1">
      <alignment horizontal="center" wrapText="1"/>
    </xf>
    <xf numFmtId="0" fontId="16" fillId="0" borderId="33" xfId="112" applyFont="1" applyFill="1" applyBorder="1" applyAlignment="1">
      <alignment horizontal="center" wrapText="1"/>
    </xf>
    <xf numFmtId="0" fontId="16" fillId="0" borderId="34" xfId="113" applyFont="1" applyFill="1" applyBorder="1" applyAlignment="1">
      <alignment horizontal="center" wrapText="1"/>
    </xf>
    <xf numFmtId="0" fontId="16" fillId="4" borderId="35" xfId="114" applyFont="1" applyFill="1" applyBorder="1" applyAlignment="1">
      <alignment horizontal="left" vertical="top" wrapText="1"/>
    </xf>
    <xf numFmtId="164" fontId="17" fillId="0" borderId="36" xfId="115" applyNumberFormat="1" applyFont="1" applyFill="1" applyBorder="1" applyAlignment="1">
      <alignment horizontal="right" vertical="top"/>
    </xf>
    <xf numFmtId="166" fontId="17" fillId="0" borderId="37" xfId="116" applyNumberFormat="1" applyFont="1" applyFill="1" applyBorder="1" applyAlignment="1">
      <alignment horizontal="right" vertical="top"/>
    </xf>
    <xf numFmtId="164" fontId="17" fillId="0" borderId="38" xfId="117" applyNumberFormat="1" applyFont="1" applyFill="1" applyBorder="1" applyAlignment="1">
      <alignment horizontal="right" vertical="top"/>
    </xf>
    <xf numFmtId="0" fontId="16" fillId="4" borderId="39" xfId="118" applyFont="1" applyFill="1" applyBorder="1" applyAlignment="1">
      <alignment horizontal="left" vertical="top" wrapText="1"/>
    </xf>
    <xf numFmtId="164" fontId="17" fillId="0" borderId="40" xfId="119" applyNumberFormat="1" applyFont="1" applyFill="1" applyBorder="1" applyAlignment="1">
      <alignment horizontal="right" vertical="top"/>
    </xf>
    <xf numFmtId="166" fontId="17" fillId="0" borderId="41" xfId="120" applyNumberFormat="1" applyFont="1" applyFill="1" applyBorder="1" applyAlignment="1">
      <alignment horizontal="right" vertical="top"/>
    </xf>
    <xf numFmtId="164" fontId="17" fillId="0" borderId="42" xfId="121" applyNumberFormat="1" applyFont="1" applyFill="1" applyBorder="1" applyAlignment="1">
      <alignment horizontal="right" vertical="top"/>
    </xf>
    <xf numFmtId="0" fontId="16" fillId="4" borderId="43" xfId="122" applyFont="1" applyFill="1" applyBorder="1" applyAlignment="1">
      <alignment horizontal="left" vertical="top" wrapText="1"/>
    </xf>
    <xf numFmtId="164" fontId="17" fillId="0" borderId="44" xfId="123" applyNumberFormat="1" applyFont="1" applyFill="1" applyBorder="1" applyAlignment="1">
      <alignment horizontal="right" vertical="top"/>
    </xf>
    <xf numFmtId="166" fontId="17" fillId="0" borderId="45" xfId="124" applyNumberFormat="1" applyFont="1" applyFill="1" applyBorder="1" applyAlignment="1">
      <alignment horizontal="right" vertical="top"/>
    </xf>
    <xf numFmtId="164" fontId="17" fillId="0" borderId="46" xfId="125" applyNumberFormat="1" applyFont="1" applyFill="1" applyBorder="1" applyAlignment="1">
      <alignment horizontal="right" vertical="top"/>
    </xf>
    <xf numFmtId="0" fontId="16" fillId="0" borderId="34" xfId="128" applyFont="1" applyFill="1" applyBorder="1" applyAlignment="1">
      <alignment horizontal="center" wrapText="1"/>
    </xf>
    <xf numFmtId="165" fontId="17" fillId="0" borderId="37" xfId="129" applyNumberFormat="1" applyFont="1" applyFill="1" applyBorder="1" applyAlignment="1">
      <alignment horizontal="right" vertical="top"/>
    </xf>
    <xf numFmtId="164" fontId="17" fillId="0" borderId="38" xfId="130" applyNumberFormat="1" applyFont="1" applyFill="1" applyBorder="1" applyAlignment="1">
      <alignment horizontal="right" vertical="top"/>
    </xf>
    <xf numFmtId="164" fontId="17" fillId="0" borderId="37" xfId="131" applyNumberFormat="1" applyFont="1" applyFill="1" applyBorder="1" applyAlignment="1">
      <alignment horizontal="right" vertical="top"/>
    </xf>
    <xf numFmtId="165" fontId="17" fillId="0" borderId="41" xfId="132" applyNumberFormat="1" applyFont="1" applyFill="1" applyBorder="1" applyAlignment="1">
      <alignment horizontal="right" vertical="top"/>
    </xf>
    <xf numFmtId="164" fontId="17" fillId="0" borderId="42" xfId="133" applyNumberFormat="1" applyFont="1" applyFill="1" applyBorder="1" applyAlignment="1">
      <alignment horizontal="right" vertical="top"/>
    </xf>
    <xf numFmtId="164" fontId="17" fillId="0" borderId="41" xfId="134" applyNumberFormat="1" applyFont="1" applyFill="1" applyBorder="1" applyAlignment="1">
      <alignment horizontal="right" vertical="top"/>
    </xf>
    <xf numFmtId="0" fontId="17" fillId="0" borderId="40" xfId="135" applyFont="1" applyFill="1" applyBorder="1" applyAlignment="1">
      <alignment horizontal="right" vertical="top"/>
    </xf>
    <xf numFmtId="0" fontId="17" fillId="0" borderId="41" xfId="136" applyFont="1" applyFill="1" applyBorder="1" applyAlignment="1">
      <alignment horizontal="right" vertical="top"/>
    </xf>
    <xf numFmtId="0" fontId="17" fillId="0" borderId="42" xfId="137" applyFont="1" applyFill="1" applyBorder="1" applyAlignment="1">
      <alignment horizontal="right" vertical="top"/>
    </xf>
    <xf numFmtId="0" fontId="17" fillId="0" borderId="42" xfId="138" applyFont="1" applyFill="1" applyBorder="1" applyAlignment="1">
      <alignment horizontal="right" vertical="top"/>
    </xf>
    <xf numFmtId="0" fontId="17" fillId="0" borderId="44" xfId="139" applyFont="1" applyFill="1" applyBorder="1" applyAlignment="1">
      <alignment horizontal="right" vertical="top"/>
    </xf>
    <xf numFmtId="165" fontId="17" fillId="0" borderId="45" xfId="140" applyNumberFormat="1" applyFont="1" applyFill="1" applyBorder="1" applyAlignment="1">
      <alignment horizontal="right" vertical="top"/>
    </xf>
    <xf numFmtId="164" fontId="17" fillId="0" borderId="46" xfId="141" applyNumberFormat="1" applyFont="1" applyFill="1" applyBorder="1" applyAlignment="1">
      <alignment horizontal="right" vertical="top"/>
    </xf>
    <xf numFmtId="164" fontId="17" fillId="0" borderId="45" xfId="142" applyNumberFormat="1" applyFont="1" applyFill="1" applyBorder="1" applyAlignment="1">
      <alignment horizontal="right" vertical="top"/>
    </xf>
    <xf numFmtId="0" fontId="17" fillId="0" borderId="45" xfId="143" applyFont="1" applyFill="1" applyBorder="1" applyAlignment="1">
      <alignment horizontal="left" vertical="top" wrapText="1"/>
    </xf>
    <xf numFmtId="0" fontId="17" fillId="0" borderId="46" xfId="144" applyFont="1" applyFill="1" applyBorder="1" applyAlignment="1">
      <alignment horizontal="left" vertical="top" wrapText="1"/>
    </xf>
    <xf numFmtId="0" fontId="18" fillId="0" borderId="0" xfId="145" applyFont="1" applyFill="1" applyBorder="1"/>
    <xf numFmtId="0" fontId="16" fillId="4" borderId="35" xfId="151" applyFont="1" applyFill="1" applyBorder="1" applyAlignment="1">
      <alignment horizontal="left" vertical="top" wrapText="1"/>
    </xf>
    <xf numFmtId="165" fontId="17" fillId="0" borderId="36" xfId="152" applyNumberFormat="1" applyFont="1" applyFill="1" applyBorder="1" applyAlignment="1">
      <alignment horizontal="right" vertical="top"/>
    </xf>
    <xf numFmtId="169" fontId="17" fillId="0" borderId="38" xfId="153" applyNumberFormat="1" applyFont="1" applyFill="1" applyBorder="1" applyAlignment="1">
      <alignment horizontal="right" vertical="top"/>
    </xf>
    <xf numFmtId="165" fontId="17" fillId="0" borderId="38" xfId="154" applyNumberFormat="1" applyFont="1" applyFill="1" applyBorder="1" applyAlignment="1">
      <alignment horizontal="right" vertical="top"/>
    </xf>
    <xf numFmtId="0" fontId="16" fillId="4" borderId="39" xfId="156" applyFont="1" applyFill="1" applyBorder="1" applyAlignment="1">
      <alignment horizontal="left" vertical="top" wrapText="1"/>
    </xf>
    <xf numFmtId="165" fontId="17" fillId="0" borderId="40" xfId="157" applyNumberFormat="1" applyFont="1" applyFill="1" applyBorder="1" applyAlignment="1">
      <alignment horizontal="right" vertical="top"/>
    </xf>
    <xf numFmtId="169" fontId="17" fillId="0" borderId="42" xfId="158" applyNumberFormat="1" applyFont="1" applyFill="1" applyBorder="1" applyAlignment="1">
      <alignment horizontal="right" vertical="top"/>
    </xf>
    <xf numFmtId="165" fontId="17" fillId="0" borderId="42" xfId="159" applyNumberFormat="1" applyFont="1" applyFill="1" applyBorder="1" applyAlignment="1">
      <alignment horizontal="right" vertical="top"/>
    </xf>
    <xf numFmtId="0" fontId="16" fillId="4" borderId="49" xfId="161" applyFont="1" applyFill="1" applyBorder="1" applyAlignment="1">
      <alignment horizontal="left" vertical="top" wrapText="1"/>
    </xf>
    <xf numFmtId="165" fontId="17" fillId="0" borderId="50" xfId="162" applyNumberFormat="1" applyFont="1" applyFill="1" applyBorder="1" applyAlignment="1">
      <alignment horizontal="right" vertical="top"/>
    </xf>
    <xf numFmtId="169" fontId="17" fillId="0" borderId="51" xfId="163" applyNumberFormat="1" applyFont="1" applyFill="1" applyBorder="1" applyAlignment="1">
      <alignment horizontal="right" vertical="top"/>
    </xf>
    <xf numFmtId="165" fontId="17" fillId="0" borderId="52" xfId="164" applyNumberFormat="1" applyFont="1" applyFill="1" applyBorder="1" applyAlignment="1">
      <alignment horizontal="right" vertical="top"/>
    </xf>
    <xf numFmtId="165" fontId="17" fillId="0" borderId="51" xfId="165" applyNumberFormat="1" applyFont="1" applyFill="1" applyBorder="1" applyAlignment="1">
      <alignment horizontal="right" vertical="top"/>
    </xf>
    <xf numFmtId="0" fontId="16" fillId="4" borderId="43" xfId="167" applyFont="1" applyFill="1" applyBorder="1" applyAlignment="1">
      <alignment horizontal="left" vertical="top" wrapText="1"/>
    </xf>
    <xf numFmtId="165" fontId="17" fillId="0" borderId="44" xfId="168" applyNumberFormat="1" applyFont="1" applyFill="1" applyBorder="1" applyAlignment="1">
      <alignment horizontal="right" vertical="top"/>
    </xf>
    <xf numFmtId="169" fontId="17" fillId="0" borderId="46" xfId="169" applyNumberFormat="1" applyFont="1" applyFill="1" applyBorder="1" applyAlignment="1">
      <alignment horizontal="right" vertical="top"/>
    </xf>
    <xf numFmtId="165" fontId="17" fillId="0" borderId="46" xfId="170" applyNumberFormat="1" applyFont="1" applyFill="1" applyBorder="1" applyAlignment="1">
      <alignment horizontal="right" vertical="top"/>
    </xf>
    <xf numFmtId="166" fontId="17" fillId="0" borderId="52" xfId="172" applyNumberFormat="1" applyFont="1" applyFill="1" applyBorder="1" applyAlignment="1">
      <alignment horizontal="right" vertical="top"/>
    </xf>
    <xf numFmtId="164" fontId="17" fillId="0" borderId="52" xfId="173" applyNumberFormat="1" applyFont="1" applyFill="1" applyBorder="1" applyAlignment="1">
      <alignment horizontal="right" vertical="top"/>
    </xf>
    <xf numFmtId="0" fontId="2" fillId="0" borderId="0" xfId="175"/>
    <xf numFmtId="0" fontId="4" fillId="0" borderId="5" xfId="175" applyFont="1" applyBorder="1" applyAlignment="1">
      <alignment horizontal="center" wrapText="1"/>
    </xf>
    <xf numFmtId="0" fontId="4" fillId="0" borderId="6" xfId="175" applyFont="1" applyBorder="1" applyAlignment="1">
      <alignment horizontal="center" wrapText="1"/>
    </xf>
    <xf numFmtId="0" fontId="4" fillId="0" borderId="7" xfId="175" applyFont="1" applyBorder="1" applyAlignment="1">
      <alignment horizontal="center" wrapText="1"/>
    </xf>
    <xf numFmtId="0" fontId="4" fillId="2" borderId="8" xfId="175" applyFont="1" applyFill="1" applyBorder="1" applyAlignment="1">
      <alignment horizontal="left" vertical="top" wrapText="1"/>
    </xf>
    <xf numFmtId="164" fontId="5" fillId="0" borderId="9" xfId="175" applyNumberFormat="1" applyFont="1" applyBorder="1" applyAlignment="1">
      <alignment horizontal="right" vertical="top"/>
    </xf>
    <xf numFmtId="166" fontId="5" fillId="0" borderId="10" xfId="175" applyNumberFormat="1" applyFont="1" applyBorder="1" applyAlignment="1">
      <alignment horizontal="right" vertical="top"/>
    </xf>
    <xf numFmtId="164" fontId="5" fillId="0" borderId="11" xfId="175" applyNumberFormat="1" applyFont="1" applyBorder="1" applyAlignment="1">
      <alignment horizontal="right" vertical="top"/>
    </xf>
    <xf numFmtId="0" fontId="4" fillId="2" borderId="12" xfId="175" applyFont="1" applyFill="1" applyBorder="1" applyAlignment="1">
      <alignment horizontal="left" vertical="top" wrapText="1"/>
    </xf>
    <xf numFmtId="164" fontId="5" fillId="0" borderId="13" xfId="175" applyNumberFormat="1" applyFont="1" applyBorder="1" applyAlignment="1">
      <alignment horizontal="right" vertical="top"/>
    </xf>
    <xf numFmtId="166" fontId="5" fillId="0" borderId="14" xfId="175" applyNumberFormat="1" applyFont="1" applyBorder="1" applyAlignment="1">
      <alignment horizontal="right" vertical="top"/>
    </xf>
    <xf numFmtId="164" fontId="5" fillId="0" borderId="15" xfId="175" applyNumberFormat="1" applyFont="1" applyBorder="1" applyAlignment="1">
      <alignment horizontal="right" vertical="top"/>
    </xf>
    <xf numFmtId="0" fontId="4" fillId="2" borderId="16" xfId="175" applyFont="1" applyFill="1" applyBorder="1" applyAlignment="1">
      <alignment horizontal="left" vertical="top" wrapText="1"/>
    </xf>
    <xf numFmtId="164" fontId="5" fillId="0" borderId="17" xfId="175" applyNumberFormat="1" applyFont="1" applyBorder="1" applyAlignment="1">
      <alignment horizontal="right" vertical="top"/>
    </xf>
    <xf numFmtId="166" fontId="5" fillId="0" borderId="18" xfId="175" applyNumberFormat="1" applyFont="1" applyBorder="1" applyAlignment="1">
      <alignment horizontal="right" vertical="top"/>
    </xf>
    <xf numFmtId="164" fontId="5" fillId="0" borderId="19" xfId="175" applyNumberFormat="1" applyFont="1" applyBorder="1" applyAlignment="1">
      <alignment horizontal="right" vertical="top"/>
    </xf>
    <xf numFmtId="164" fontId="5" fillId="0" borderId="25" xfId="175" applyNumberFormat="1" applyFont="1" applyBorder="1" applyAlignment="1">
      <alignment horizontal="right" vertical="top"/>
    </xf>
    <xf numFmtId="166" fontId="5" fillId="0" borderId="26" xfId="175" applyNumberFormat="1" applyFont="1" applyBorder="1" applyAlignment="1">
      <alignment horizontal="right" vertical="top"/>
    </xf>
    <xf numFmtId="164" fontId="5" fillId="0" borderId="27" xfId="175" applyNumberFormat="1" applyFont="1" applyBorder="1" applyAlignment="1">
      <alignment horizontal="right" vertical="top"/>
    </xf>
    <xf numFmtId="165" fontId="5" fillId="0" borderId="10" xfId="175" applyNumberFormat="1" applyFont="1" applyBorder="1" applyAlignment="1">
      <alignment horizontal="right" vertical="top"/>
    </xf>
    <xf numFmtId="164" fontId="5" fillId="0" borderId="10" xfId="175" applyNumberFormat="1" applyFont="1" applyBorder="1" applyAlignment="1">
      <alignment horizontal="right" vertical="top"/>
    </xf>
    <xf numFmtId="165" fontId="5" fillId="0" borderId="14" xfId="175" applyNumberFormat="1" applyFont="1" applyBorder="1" applyAlignment="1">
      <alignment horizontal="right" vertical="top"/>
    </xf>
    <xf numFmtId="164" fontId="5" fillId="0" borderId="14" xfId="175" applyNumberFormat="1" applyFont="1" applyBorder="1" applyAlignment="1">
      <alignment horizontal="right" vertical="top"/>
    </xf>
    <xf numFmtId="0" fontId="5" fillId="0" borderId="13" xfId="175" applyFont="1" applyBorder="1" applyAlignment="1">
      <alignment horizontal="right" vertical="top"/>
    </xf>
    <xf numFmtId="0" fontId="5" fillId="0" borderId="14" xfId="175" applyFont="1" applyBorder="1" applyAlignment="1">
      <alignment horizontal="right" vertical="top"/>
    </xf>
    <xf numFmtId="0" fontId="5" fillId="0" borderId="15" xfId="175" applyFont="1" applyBorder="1" applyAlignment="1">
      <alignment horizontal="right" vertical="top"/>
    </xf>
    <xf numFmtId="0" fontId="5" fillId="0" borderId="17" xfId="175" applyFont="1" applyBorder="1" applyAlignment="1">
      <alignment horizontal="right" vertical="top"/>
    </xf>
    <xf numFmtId="165" fontId="5" fillId="0" borderId="18" xfId="175" applyNumberFormat="1" applyFont="1" applyBorder="1" applyAlignment="1">
      <alignment horizontal="right" vertical="top"/>
    </xf>
    <xf numFmtId="164" fontId="5" fillId="0" borderId="18" xfId="175" applyNumberFormat="1" applyFont="1" applyBorder="1" applyAlignment="1">
      <alignment horizontal="right" vertical="top"/>
    </xf>
    <xf numFmtId="0" fontId="5" fillId="0" borderId="18" xfId="175" applyFont="1" applyBorder="1" applyAlignment="1">
      <alignment horizontal="left" vertical="top" wrapText="1"/>
    </xf>
    <xf numFmtId="0" fontId="5" fillId="0" borderId="19" xfId="175" applyFont="1" applyBorder="1" applyAlignment="1">
      <alignment horizontal="left" vertical="top" wrapText="1"/>
    </xf>
    <xf numFmtId="2" fontId="2" fillId="0" borderId="0" xfId="175" applyNumberFormat="1"/>
    <xf numFmtId="2" fontId="4" fillId="0" borderId="6" xfId="175" applyNumberFormat="1" applyFont="1" applyBorder="1" applyAlignment="1">
      <alignment horizontal="center" wrapText="1"/>
    </xf>
    <xf numFmtId="2" fontId="4" fillId="0" borderId="7" xfId="175" applyNumberFormat="1" applyFont="1" applyBorder="1" applyAlignment="1">
      <alignment horizontal="center" wrapText="1"/>
    </xf>
    <xf numFmtId="2" fontId="4" fillId="2" borderId="8" xfId="175" applyNumberFormat="1" applyFont="1" applyFill="1" applyBorder="1" applyAlignment="1">
      <alignment horizontal="left" vertical="top" wrapText="1"/>
    </xf>
    <xf numFmtId="2" fontId="5" fillId="0" borderId="9" xfId="175" applyNumberFormat="1" applyFont="1" applyBorder="1" applyAlignment="1">
      <alignment horizontal="right" vertical="top"/>
    </xf>
    <xf numFmtId="2" fontId="5" fillId="0" borderId="10" xfId="175" applyNumberFormat="1" applyFont="1" applyBorder="1" applyAlignment="1">
      <alignment horizontal="right" vertical="top"/>
    </xf>
    <xf numFmtId="2" fontId="5" fillId="0" borderId="11" xfId="175" applyNumberFormat="1" applyFont="1" applyBorder="1" applyAlignment="1">
      <alignment horizontal="right" vertical="top"/>
    </xf>
    <xf numFmtId="2" fontId="4" fillId="2" borderId="12" xfId="175" applyNumberFormat="1" applyFont="1" applyFill="1" applyBorder="1" applyAlignment="1">
      <alignment horizontal="left" vertical="top" wrapText="1"/>
    </xf>
    <xf numFmtId="2" fontId="5" fillId="0" borderId="13" xfId="175" applyNumberFormat="1" applyFont="1" applyBorder="1" applyAlignment="1">
      <alignment horizontal="right" vertical="top"/>
    </xf>
    <xf numFmtId="2" fontId="5" fillId="0" borderId="14" xfId="175" applyNumberFormat="1" applyFont="1" applyBorder="1" applyAlignment="1">
      <alignment horizontal="right" vertical="top"/>
    </xf>
    <xf numFmtId="2" fontId="5" fillId="0" borderId="15" xfId="175" applyNumberFormat="1" applyFont="1" applyBorder="1" applyAlignment="1">
      <alignment horizontal="right" vertical="top"/>
    </xf>
    <xf numFmtId="2" fontId="4" fillId="2" borderId="16" xfId="175" applyNumberFormat="1" applyFont="1" applyFill="1" applyBorder="1" applyAlignment="1">
      <alignment horizontal="left" vertical="top" wrapText="1"/>
    </xf>
    <xf numFmtId="2" fontId="5" fillId="0" borderId="17" xfId="175" applyNumberFormat="1" applyFont="1" applyBorder="1" applyAlignment="1">
      <alignment horizontal="right" vertical="top"/>
    </xf>
    <xf numFmtId="2" fontId="5" fillId="0" borderId="18" xfId="175" applyNumberFormat="1" applyFont="1" applyBorder="1" applyAlignment="1">
      <alignment horizontal="right" vertical="top"/>
    </xf>
    <xf numFmtId="2" fontId="5" fillId="0" borderId="19" xfId="175" applyNumberFormat="1" applyFont="1" applyBorder="1" applyAlignment="1">
      <alignment horizontal="right" vertical="top"/>
    </xf>
    <xf numFmtId="167" fontId="9" fillId="0" borderId="0" xfId="7" applyNumberFormat="1"/>
    <xf numFmtId="167" fontId="10" fillId="0" borderId="6" xfId="7" applyNumberFormat="1" applyFont="1" applyBorder="1" applyAlignment="1">
      <alignment horizontal="center" wrapText="1"/>
    </xf>
    <xf numFmtId="167" fontId="10" fillId="0" borderId="7" xfId="7" applyNumberFormat="1" applyFont="1" applyBorder="1" applyAlignment="1">
      <alignment horizontal="center" wrapText="1"/>
    </xf>
    <xf numFmtId="167" fontId="10" fillId="2" borderId="8" xfId="7" applyNumberFormat="1" applyFont="1" applyFill="1" applyBorder="1" applyAlignment="1">
      <alignment horizontal="left" vertical="top" wrapText="1"/>
    </xf>
    <xf numFmtId="167" fontId="11" fillId="0" borderId="9" xfId="7" applyNumberFormat="1" applyFont="1" applyBorder="1" applyAlignment="1">
      <alignment horizontal="right" vertical="top"/>
    </xf>
    <xf numFmtId="167" fontId="11" fillId="0" borderId="10" xfId="7" applyNumberFormat="1" applyFont="1" applyBorder="1" applyAlignment="1">
      <alignment horizontal="right" vertical="top"/>
    </xf>
    <xf numFmtId="167" fontId="11" fillId="0" borderId="11" xfId="7" applyNumberFormat="1" applyFont="1" applyBorder="1" applyAlignment="1">
      <alignment horizontal="right" vertical="top"/>
    </xf>
    <xf numFmtId="167" fontId="10" fillId="2" borderId="21" xfId="7" applyNumberFormat="1" applyFont="1" applyFill="1" applyBorder="1" applyAlignment="1">
      <alignment horizontal="left" vertical="top" wrapText="1"/>
    </xf>
    <xf numFmtId="167" fontId="11" fillId="0" borderId="22" xfId="7" applyNumberFormat="1" applyFont="1" applyBorder="1" applyAlignment="1">
      <alignment horizontal="right" vertical="top"/>
    </xf>
    <xf numFmtId="167" fontId="11" fillId="0" borderId="23" xfId="7" applyNumberFormat="1" applyFont="1" applyBorder="1" applyAlignment="1">
      <alignment horizontal="right" vertical="top"/>
    </xf>
    <xf numFmtId="167" fontId="11" fillId="0" borderId="24" xfId="7" applyNumberFormat="1" applyFont="1" applyBorder="1" applyAlignment="1">
      <alignment horizontal="right" vertical="top"/>
    </xf>
    <xf numFmtId="167" fontId="10" fillId="2" borderId="12" xfId="7" applyNumberFormat="1" applyFont="1" applyFill="1" applyBorder="1" applyAlignment="1">
      <alignment horizontal="left" vertical="top" wrapText="1"/>
    </xf>
    <xf numFmtId="167" fontId="11" fillId="0" borderId="13" xfId="7" applyNumberFormat="1" applyFont="1" applyBorder="1" applyAlignment="1">
      <alignment horizontal="right" vertical="top"/>
    </xf>
    <xf numFmtId="167" fontId="11" fillId="0" borderId="14" xfId="7" applyNumberFormat="1" applyFont="1" applyBorder="1" applyAlignment="1">
      <alignment horizontal="right" vertical="top"/>
    </xf>
    <xf numFmtId="167" fontId="11" fillId="0" borderId="15" xfId="7" applyNumberFormat="1" applyFont="1" applyBorder="1" applyAlignment="1">
      <alignment horizontal="right" vertical="top"/>
    </xf>
    <xf numFmtId="167" fontId="10" fillId="2" borderId="16" xfId="7" applyNumberFormat="1" applyFont="1" applyFill="1" applyBorder="1" applyAlignment="1">
      <alignment horizontal="left" vertical="top" wrapText="1"/>
    </xf>
    <xf numFmtId="167" fontId="11" fillId="0" borderId="17" xfId="7" applyNumberFormat="1" applyFont="1" applyBorder="1" applyAlignment="1">
      <alignment horizontal="right" vertical="top"/>
    </xf>
    <xf numFmtId="167" fontId="11" fillId="0" borderId="18" xfId="7" applyNumberFormat="1" applyFont="1" applyBorder="1" applyAlignment="1">
      <alignment horizontal="right" vertical="top"/>
    </xf>
    <xf numFmtId="167" fontId="11" fillId="0" borderId="19" xfId="7" applyNumberFormat="1" applyFont="1" applyBorder="1" applyAlignment="1">
      <alignment horizontal="right" vertical="top"/>
    </xf>
    <xf numFmtId="170" fontId="9" fillId="0" borderId="0" xfId="7" applyNumberFormat="1"/>
    <xf numFmtId="170" fontId="10" fillId="0" borderId="6" xfId="7" applyNumberFormat="1" applyFont="1" applyBorder="1" applyAlignment="1">
      <alignment horizontal="center" wrapText="1"/>
    </xf>
    <xf numFmtId="170" fontId="10" fillId="0" borderId="7" xfId="7" applyNumberFormat="1" applyFont="1" applyBorder="1" applyAlignment="1">
      <alignment horizontal="center" wrapText="1"/>
    </xf>
    <xf numFmtId="170" fontId="10" fillId="2" borderId="8" xfId="7" applyNumberFormat="1" applyFont="1" applyFill="1" applyBorder="1" applyAlignment="1">
      <alignment horizontal="left" vertical="top" wrapText="1"/>
    </xf>
    <xf numFmtId="170" fontId="11" fillId="0" borderId="9" xfId="7" applyNumberFormat="1" applyFont="1" applyBorder="1" applyAlignment="1">
      <alignment horizontal="right" vertical="top"/>
    </xf>
    <xf numFmtId="170" fontId="11" fillId="0" borderId="10" xfId="7" applyNumberFormat="1" applyFont="1" applyBorder="1" applyAlignment="1">
      <alignment horizontal="right" vertical="top"/>
    </xf>
    <xf numFmtId="170" fontId="11" fillId="0" borderId="11" xfId="7" applyNumberFormat="1" applyFont="1" applyBorder="1" applyAlignment="1">
      <alignment horizontal="right" vertical="top"/>
    </xf>
    <xf numFmtId="170" fontId="10" fillId="2" borderId="12" xfId="7" applyNumberFormat="1" applyFont="1" applyFill="1" applyBorder="1" applyAlignment="1">
      <alignment horizontal="left" vertical="top" wrapText="1"/>
    </xf>
    <xf numFmtId="170" fontId="11" fillId="0" borderId="13" xfId="7" applyNumberFormat="1" applyFont="1" applyBorder="1" applyAlignment="1">
      <alignment horizontal="right" vertical="top"/>
    </xf>
    <xf numFmtId="170" fontId="11" fillId="0" borderId="14" xfId="7" applyNumberFormat="1" applyFont="1" applyBorder="1" applyAlignment="1">
      <alignment horizontal="right" vertical="top"/>
    </xf>
    <xf numFmtId="170" fontId="11" fillId="0" borderId="15" xfId="7" applyNumberFormat="1" applyFont="1" applyBorder="1" applyAlignment="1">
      <alignment horizontal="right" vertical="top"/>
    </xf>
    <xf numFmtId="170" fontId="10" fillId="2" borderId="16" xfId="7" applyNumberFormat="1" applyFont="1" applyFill="1" applyBorder="1" applyAlignment="1">
      <alignment horizontal="left" vertical="top" wrapText="1"/>
    </xf>
    <xf numFmtId="170" fontId="11" fillId="0" borderId="17" xfId="7" applyNumberFormat="1" applyFont="1" applyBorder="1" applyAlignment="1">
      <alignment horizontal="right" vertical="top"/>
    </xf>
    <xf numFmtId="170" fontId="11" fillId="0" borderId="18" xfId="7" applyNumberFormat="1" applyFont="1" applyBorder="1" applyAlignment="1">
      <alignment horizontal="right" vertical="top"/>
    </xf>
    <xf numFmtId="170" fontId="11" fillId="0" borderId="19" xfId="7" applyNumberFormat="1" applyFont="1" applyBorder="1" applyAlignment="1">
      <alignment horizontal="right" vertical="top"/>
    </xf>
    <xf numFmtId="167" fontId="2" fillId="0" borderId="0" xfId="175" applyNumberFormat="1"/>
    <xf numFmtId="167" fontId="4" fillId="0" borderId="6" xfId="175" applyNumberFormat="1" applyFont="1" applyBorder="1" applyAlignment="1">
      <alignment horizontal="center" wrapText="1"/>
    </xf>
    <xf numFmtId="167" fontId="4" fillId="0" borderId="7" xfId="175" applyNumberFormat="1" applyFont="1" applyBorder="1" applyAlignment="1">
      <alignment horizontal="center" wrapText="1"/>
    </xf>
    <xf numFmtId="167" fontId="4" fillId="2" borderId="8" xfId="175" applyNumberFormat="1" applyFont="1" applyFill="1" applyBorder="1" applyAlignment="1">
      <alignment horizontal="left" vertical="top" wrapText="1"/>
    </xf>
    <xf numFmtId="167" fontId="5" fillId="0" borderId="9" xfId="175" applyNumberFormat="1" applyFont="1" applyBorder="1" applyAlignment="1">
      <alignment horizontal="right" vertical="top"/>
    </xf>
    <xf numFmtId="167" fontId="5" fillId="0" borderId="10" xfId="175" applyNumberFormat="1" applyFont="1" applyBorder="1" applyAlignment="1">
      <alignment horizontal="right" vertical="top"/>
    </xf>
    <xf numFmtId="167" fontId="5" fillId="0" borderId="11" xfId="175" applyNumberFormat="1" applyFont="1" applyBorder="1" applyAlignment="1">
      <alignment horizontal="right" vertical="top"/>
    </xf>
    <xf numFmtId="167" fontId="4" fillId="2" borderId="12" xfId="175" applyNumberFormat="1" applyFont="1" applyFill="1" applyBorder="1" applyAlignment="1">
      <alignment horizontal="left" vertical="top" wrapText="1"/>
    </xf>
    <xf numFmtId="167" fontId="5" fillId="0" borderId="13" xfId="175" applyNumberFormat="1" applyFont="1" applyBorder="1" applyAlignment="1">
      <alignment horizontal="right" vertical="top"/>
    </xf>
    <xf numFmtId="167" fontId="5" fillId="0" borderId="14" xfId="175" applyNumberFormat="1" applyFont="1" applyBorder="1" applyAlignment="1">
      <alignment horizontal="right" vertical="top"/>
    </xf>
    <xf numFmtId="167" fontId="5" fillId="0" borderId="15" xfId="175" applyNumberFormat="1" applyFont="1" applyBorder="1" applyAlignment="1">
      <alignment horizontal="right" vertical="top"/>
    </xf>
    <xf numFmtId="167" fontId="4" fillId="2" borderId="21" xfId="175" applyNumberFormat="1" applyFont="1" applyFill="1" applyBorder="1" applyAlignment="1">
      <alignment horizontal="left" vertical="top" wrapText="1"/>
    </xf>
    <xf numFmtId="167" fontId="5" fillId="0" borderId="22" xfId="175" applyNumberFormat="1" applyFont="1" applyBorder="1" applyAlignment="1">
      <alignment horizontal="right" vertical="top"/>
    </xf>
    <xf numFmtId="167" fontId="5" fillId="0" borderId="23" xfId="175" applyNumberFormat="1" applyFont="1" applyBorder="1" applyAlignment="1">
      <alignment horizontal="right" vertical="top"/>
    </xf>
    <xf numFmtId="167" fontId="5" fillId="0" borderId="24" xfId="175" applyNumberFormat="1" applyFont="1" applyBorder="1" applyAlignment="1">
      <alignment horizontal="right" vertical="top"/>
    </xf>
    <xf numFmtId="167" fontId="4" fillId="2" borderId="16" xfId="175" applyNumberFormat="1" applyFont="1" applyFill="1" applyBorder="1" applyAlignment="1">
      <alignment horizontal="left" vertical="top" wrapText="1"/>
    </xf>
    <xf numFmtId="167" fontId="5" fillId="0" borderId="17" xfId="175" applyNumberFormat="1" applyFont="1" applyBorder="1" applyAlignment="1">
      <alignment horizontal="right" vertical="top"/>
    </xf>
    <xf numFmtId="167" fontId="5" fillId="0" borderId="18" xfId="175" applyNumberFormat="1" applyFont="1" applyBorder="1" applyAlignment="1">
      <alignment horizontal="right" vertical="top"/>
    </xf>
    <xf numFmtId="167" fontId="5" fillId="0" borderId="19" xfId="175" applyNumberFormat="1" applyFont="1" applyBorder="1" applyAlignment="1">
      <alignment horizontal="right" vertical="top"/>
    </xf>
    <xf numFmtId="167" fontId="4" fillId="2" borderId="20" xfId="175" applyNumberFormat="1" applyFont="1" applyFill="1" applyBorder="1" applyAlignment="1">
      <alignment horizontal="left" vertical="top" wrapText="1"/>
    </xf>
    <xf numFmtId="167" fontId="5" fillId="0" borderId="56" xfId="175" applyNumberFormat="1" applyFont="1" applyBorder="1" applyAlignment="1">
      <alignment horizontal="right" vertical="top"/>
    </xf>
    <xf numFmtId="167" fontId="5" fillId="0" borderId="57" xfId="175" applyNumberFormat="1" applyFont="1" applyBorder="1" applyAlignment="1">
      <alignment horizontal="right" vertical="top"/>
    </xf>
    <xf numFmtId="167" fontId="5" fillId="0" borderId="58" xfId="175" applyNumberFormat="1" applyFont="1" applyBorder="1" applyAlignment="1">
      <alignment horizontal="right" vertical="top"/>
    </xf>
    <xf numFmtId="167" fontId="4" fillId="2" borderId="20" xfId="2" applyNumberFormat="1" applyFont="1" applyFill="1" applyBorder="1" applyAlignment="1">
      <alignment vertical="top" wrapText="1"/>
    </xf>
    <xf numFmtId="167" fontId="4" fillId="2" borderId="21" xfId="2" applyNumberFormat="1" applyFont="1" applyFill="1" applyBorder="1" applyAlignment="1">
      <alignment vertical="top" wrapText="1"/>
    </xf>
    <xf numFmtId="167" fontId="4" fillId="2" borderId="16" xfId="2" applyNumberFormat="1" applyFont="1" applyFill="1" applyBorder="1" applyAlignment="1">
      <alignment vertical="top" wrapText="1"/>
    </xf>
    <xf numFmtId="167" fontId="4" fillId="2" borderId="0" xfId="2" applyNumberFormat="1" applyFont="1" applyFill="1" applyBorder="1" applyAlignment="1">
      <alignment horizontal="left" vertical="top" wrapText="1"/>
    </xf>
    <xf numFmtId="0" fontId="4" fillId="2" borderId="16" xfId="2" applyFont="1" applyFill="1" applyBorder="1" applyAlignment="1">
      <alignment horizontal="left" vertical="top" wrapText="1"/>
    </xf>
    <xf numFmtId="167" fontId="4" fillId="2" borderId="21" xfId="2" applyNumberFormat="1" applyFont="1" applyFill="1" applyBorder="1" applyAlignment="1">
      <alignment horizontal="left" vertical="top" wrapText="1"/>
    </xf>
    <xf numFmtId="167" fontId="4" fillId="2" borderId="12" xfId="2" applyNumberFormat="1" applyFont="1" applyFill="1" applyBorder="1" applyAlignment="1">
      <alignment horizontal="left" vertical="top" wrapText="1"/>
    </xf>
    <xf numFmtId="167" fontId="4" fillId="2" borderId="16" xfId="2" applyNumberFormat="1" applyFont="1" applyFill="1" applyBorder="1" applyAlignment="1">
      <alignment horizontal="left" vertical="top" wrapText="1"/>
    </xf>
    <xf numFmtId="167" fontId="10" fillId="2" borderId="12" xfId="3" applyNumberFormat="1" applyFont="1" applyFill="1" applyBorder="1" applyAlignment="1">
      <alignment horizontal="left" vertical="top" wrapText="1"/>
    </xf>
    <xf numFmtId="167" fontId="10" fillId="2" borderId="21" xfId="3" applyNumberFormat="1" applyFont="1" applyFill="1" applyBorder="1" applyAlignment="1">
      <alignment horizontal="left" vertical="top" wrapText="1"/>
    </xf>
    <xf numFmtId="167" fontId="10" fillId="2" borderId="16" xfId="3" applyNumberFormat="1" applyFont="1" applyFill="1" applyBorder="1" applyAlignment="1">
      <alignment horizontal="left" vertical="top" wrapText="1"/>
    </xf>
    <xf numFmtId="167" fontId="10" fillId="0" borderId="0" xfId="3" applyNumberFormat="1" applyFont="1" applyBorder="1" applyAlignment="1">
      <alignment horizontal="left" wrapText="1"/>
    </xf>
    <xf numFmtId="0" fontId="4" fillId="0" borderId="5" xfId="2" applyFont="1" applyBorder="1" applyAlignment="1">
      <alignment horizontal="center" wrapText="1"/>
    </xf>
    <xf numFmtId="0" fontId="4" fillId="0" borderId="6" xfId="2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167" fontId="4" fillId="2" borderId="21" xfId="4" applyNumberFormat="1" applyFont="1" applyFill="1" applyBorder="1" applyAlignment="1">
      <alignment horizontal="left" vertical="top" wrapText="1"/>
    </xf>
    <xf numFmtId="167" fontId="4" fillId="2" borderId="12" xfId="4" applyNumberFormat="1" applyFont="1" applyFill="1" applyBorder="1" applyAlignment="1">
      <alignment horizontal="left" vertical="top" wrapText="1"/>
    </xf>
    <xf numFmtId="167" fontId="4" fillId="2" borderId="28" xfId="4" applyNumberFormat="1" applyFont="1" applyFill="1" applyBorder="1" applyAlignment="1">
      <alignment horizontal="left" vertical="top" wrapText="1"/>
    </xf>
    <xf numFmtId="167" fontId="10" fillId="2" borderId="21" xfId="5" applyNumberFormat="1" applyFont="1" applyFill="1" applyBorder="1" applyAlignment="1">
      <alignment horizontal="left" vertical="top" wrapText="1"/>
    </xf>
    <xf numFmtId="167" fontId="10" fillId="2" borderId="12" xfId="5" applyNumberFormat="1" applyFont="1" applyFill="1" applyBorder="1" applyAlignment="1">
      <alignment horizontal="left" vertical="top" wrapText="1"/>
    </xf>
    <xf numFmtId="167" fontId="10" fillId="2" borderId="16" xfId="5" applyNumberFormat="1" applyFont="1" applyFill="1" applyBorder="1" applyAlignment="1">
      <alignment horizontal="left" vertical="top" wrapText="1"/>
    </xf>
    <xf numFmtId="0" fontId="3" fillId="0" borderId="0" xfId="4" applyFont="1" applyBorder="1" applyAlignment="1">
      <alignment horizontal="center" vertical="center" wrapText="1"/>
    </xf>
    <xf numFmtId="167" fontId="4" fillId="2" borderId="16" xfId="4" applyNumberFormat="1" applyFont="1" applyFill="1" applyBorder="1" applyAlignment="1">
      <alignment horizontal="left" vertical="top" wrapText="1"/>
    </xf>
    <xf numFmtId="0" fontId="4" fillId="0" borderId="1" xfId="4" applyFont="1" applyBorder="1" applyAlignment="1">
      <alignment horizontal="center" wrapText="1"/>
    </xf>
    <xf numFmtId="0" fontId="4" fillId="0" borderId="5" xfId="4" applyFont="1" applyBorder="1" applyAlignment="1">
      <alignment horizontal="center" wrapText="1"/>
    </xf>
    <xf numFmtId="0" fontId="4" fillId="0" borderId="6" xfId="4" applyFont="1" applyBorder="1" applyAlignment="1">
      <alignment horizontal="center" wrapText="1"/>
    </xf>
    <xf numFmtId="0" fontId="16" fillId="0" borderId="0" xfId="147" applyFont="1" applyFill="1" applyBorder="1" applyAlignment="1">
      <alignment horizontal="left" wrapText="1"/>
    </xf>
    <xf numFmtId="0" fontId="16" fillId="0" borderId="31" xfId="149" applyFont="1" applyFill="1" applyBorder="1" applyAlignment="1">
      <alignment horizontal="left" wrapText="1"/>
    </xf>
    <xf numFmtId="0" fontId="16" fillId="0" borderId="47" xfId="126" applyFont="1" applyFill="1" applyBorder="1" applyAlignment="1">
      <alignment horizontal="center" wrapText="1"/>
    </xf>
    <xf numFmtId="0" fontId="16" fillId="0" borderId="32" xfId="111" applyFont="1" applyFill="1" applyBorder="1" applyAlignment="1">
      <alignment horizontal="center" wrapText="1"/>
    </xf>
    <xf numFmtId="0" fontId="10" fillId="2" borderId="21" xfId="6" applyFont="1" applyFill="1" applyBorder="1" applyAlignment="1">
      <alignment horizontal="left" vertical="top" wrapText="1"/>
    </xf>
    <xf numFmtId="0" fontId="10" fillId="2" borderId="12" xfId="6" applyFont="1" applyFill="1" applyBorder="1" applyAlignment="1">
      <alignment horizontal="left" vertical="top" wrapText="1"/>
    </xf>
    <xf numFmtId="0" fontId="10" fillId="0" borderId="0" xfId="6" applyFont="1" applyBorder="1" applyAlignment="1">
      <alignment horizontal="left" wrapText="1"/>
    </xf>
    <xf numFmtId="0" fontId="10" fillId="0" borderId="4" xfId="6" applyFont="1" applyBorder="1" applyAlignment="1">
      <alignment horizontal="left" wrapText="1"/>
    </xf>
    <xf numFmtId="0" fontId="10" fillId="0" borderId="1" xfId="6" applyFont="1" applyBorder="1" applyAlignment="1">
      <alignment horizontal="center" wrapText="1"/>
    </xf>
    <xf numFmtId="0" fontId="10" fillId="0" borderId="5" xfId="6" applyFont="1" applyBorder="1" applyAlignment="1">
      <alignment horizontal="center" wrapText="1"/>
    </xf>
    <xf numFmtId="0" fontId="10" fillId="2" borderId="16" xfId="6" applyFont="1" applyFill="1" applyBorder="1" applyAlignment="1">
      <alignment horizontal="left" vertical="top" wrapText="1"/>
    </xf>
    <xf numFmtId="164" fontId="23" fillId="0" borderId="41" xfId="134" applyNumberFormat="1" applyFont="1" applyFill="1" applyBorder="1" applyAlignment="1">
      <alignment horizontal="right" vertical="top"/>
    </xf>
    <xf numFmtId="0" fontId="10" fillId="2" borderId="21" xfId="6" applyFont="1" applyFill="1" applyBorder="1" applyAlignment="1">
      <alignment horizontal="left" vertical="top" wrapText="1"/>
    </xf>
    <xf numFmtId="0" fontId="10" fillId="0" borderId="6" xfId="6" applyFont="1" applyBorder="1" applyAlignment="1">
      <alignment horizontal="center" wrapText="1"/>
    </xf>
    <xf numFmtId="0" fontId="10" fillId="2" borderId="16" xfId="6" applyFont="1" applyFill="1" applyBorder="1" applyAlignment="1">
      <alignment horizontal="left" vertical="top" wrapText="1"/>
    </xf>
    <xf numFmtId="0" fontId="10" fillId="2" borderId="12" xfId="6" applyFont="1" applyFill="1" applyBorder="1" applyAlignment="1">
      <alignment horizontal="left" vertical="top" wrapText="1"/>
    </xf>
    <xf numFmtId="0" fontId="12" fillId="2" borderId="12" xfId="6" applyFont="1" applyFill="1" applyBorder="1" applyAlignment="1">
      <alignment horizontal="left" vertical="top" wrapText="1"/>
    </xf>
    <xf numFmtId="0" fontId="12" fillId="2" borderId="8" xfId="6" applyFont="1" applyFill="1" applyBorder="1" applyAlignment="1">
      <alignment horizontal="left" vertical="top" wrapText="1"/>
    </xf>
    <xf numFmtId="0" fontId="8" fillId="0" borderId="13" xfId="6" applyFont="1" applyBorder="1" applyAlignment="1">
      <alignment horizontal="right" vertical="top"/>
    </xf>
    <xf numFmtId="164" fontId="8" fillId="0" borderId="14" xfId="6" applyNumberFormat="1" applyFont="1" applyBorder="1" applyAlignment="1">
      <alignment horizontal="right" vertical="top"/>
    </xf>
    <xf numFmtId="166" fontId="8" fillId="0" borderId="14" xfId="6" applyNumberFormat="1" applyFont="1" applyBorder="1" applyAlignment="1">
      <alignment horizontal="right" vertical="top"/>
    </xf>
    <xf numFmtId="168" fontId="8" fillId="0" borderId="14" xfId="6" applyNumberFormat="1" applyFont="1" applyBorder="1" applyAlignment="1">
      <alignment horizontal="right" vertical="top"/>
    </xf>
    <xf numFmtId="168" fontId="8" fillId="0" borderId="15" xfId="6" applyNumberFormat="1" applyFont="1" applyBorder="1" applyAlignment="1">
      <alignment horizontal="right" vertical="top"/>
    </xf>
    <xf numFmtId="0" fontId="12" fillId="2" borderId="21" xfId="6" applyFont="1" applyFill="1" applyBorder="1" applyAlignment="1">
      <alignment horizontal="left" vertical="top" wrapText="1"/>
    </xf>
    <xf numFmtId="0" fontId="8" fillId="0" borderId="22" xfId="6" applyFont="1" applyBorder="1" applyAlignment="1">
      <alignment horizontal="right" vertical="top"/>
    </xf>
    <xf numFmtId="164" fontId="8" fillId="0" borderId="23" xfId="6" applyNumberFormat="1" applyFont="1" applyBorder="1" applyAlignment="1">
      <alignment horizontal="right" vertical="top"/>
    </xf>
    <xf numFmtId="166" fontId="8" fillId="0" borderId="23" xfId="6" applyNumberFormat="1" applyFont="1" applyBorder="1" applyAlignment="1">
      <alignment horizontal="right" vertical="top"/>
    </xf>
    <xf numFmtId="168" fontId="8" fillId="0" borderId="23" xfId="6" applyNumberFormat="1" applyFont="1" applyBorder="1" applyAlignment="1">
      <alignment horizontal="right" vertical="top"/>
    </xf>
    <xf numFmtId="168" fontId="8" fillId="0" borderId="24" xfId="6" applyNumberFormat="1" applyFont="1" applyBorder="1" applyAlignment="1">
      <alignment horizontal="right" vertical="top"/>
    </xf>
    <xf numFmtId="0" fontId="10" fillId="2" borderId="21" xfId="6" applyFont="1" applyFill="1" applyBorder="1" applyAlignment="1">
      <alignment vertical="top" wrapText="1"/>
    </xf>
    <xf numFmtId="0" fontId="10" fillId="2" borderId="12" xfId="6" applyFont="1" applyFill="1" applyBorder="1" applyAlignment="1">
      <alignment vertical="top" wrapText="1"/>
    </xf>
    <xf numFmtId="0" fontId="12" fillId="2" borderId="21" xfId="6" applyFont="1" applyFill="1" applyBorder="1" applyAlignment="1">
      <alignment vertical="top" wrapText="1"/>
    </xf>
    <xf numFmtId="0" fontId="10" fillId="2" borderId="16" xfId="6" applyFont="1" applyFill="1" applyBorder="1" applyAlignment="1">
      <alignment vertical="top" wrapText="1"/>
    </xf>
    <xf numFmtId="0" fontId="10" fillId="2" borderId="20" xfId="6" applyFont="1" applyFill="1" applyBorder="1" applyAlignment="1">
      <alignment vertical="top" wrapText="1"/>
    </xf>
    <xf numFmtId="0" fontId="12" fillId="2" borderId="12" xfId="6" applyFont="1" applyFill="1" applyBorder="1" applyAlignment="1">
      <alignment vertical="top" wrapText="1"/>
    </xf>
    <xf numFmtId="0" fontId="8" fillId="0" borderId="9" xfId="6" applyFont="1" applyBorder="1" applyAlignment="1">
      <alignment horizontal="right" vertical="top"/>
    </xf>
    <xf numFmtId="164" fontId="8" fillId="0" borderId="10" xfId="6" applyNumberFormat="1" applyFont="1" applyBorder="1" applyAlignment="1">
      <alignment horizontal="right" vertical="top"/>
    </xf>
    <xf numFmtId="166" fontId="8" fillId="0" borderId="10" xfId="6" applyNumberFormat="1" applyFont="1" applyBorder="1" applyAlignment="1">
      <alignment horizontal="right" vertical="top"/>
    </xf>
    <xf numFmtId="168" fontId="8" fillId="0" borderId="10" xfId="6" applyNumberFormat="1" applyFont="1" applyBorder="1" applyAlignment="1">
      <alignment horizontal="right" vertical="top"/>
    </xf>
    <xf numFmtId="168" fontId="8" fillId="0" borderId="11" xfId="6" applyNumberFormat="1" applyFont="1" applyBorder="1" applyAlignment="1">
      <alignment horizontal="right" vertical="top"/>
    </xf>
    <xf numFmtId="0" fontId="12" fillId="2" borderId="20" xfId="6" applyFont="1" applyFill="1" applyBorder="1" applyAlignment="1">
      <alignment vertical="top" wrapText="1"/>
    </xf>
    <xf numFmtId="167" fontId="10" fillId="2" borderId="20" xfId="3" applyNumberFormat="1" applyFont="1" applyFill="1" applyBorder="1" applyAlignment="1">
      <alignment vertical="top" wrapText="1"/>
    </xf>
    <xf numFmtId="167" fontId="10" fillId="2" borderId="21" xfId="3" applyNumberFormat="1" applyFont="1" applyFill="1" applyBorder="1" applyAlignment="1">
      <alignment vertical="top" wrapText="1"/>
    </xf>
    <xf numFmtId="167" fontId="12" fillId="2" borderId="20" xfId="3" applyNumberFormat="1" applyFont="1" applyFill="1" applyBorder="1" applyAlignment="1">
      <alignment vertical="top" wrapText="1"/>
    </xf>
    <xf numFmtId="167" fontId="12" fillId="2" borderId="8" xfId="3" applyNumberFormat="1" applyFont="1" applyFill="1" applyBorder="1" applyAlignment="1">
      <alignment horizontal="left" vertical="top" wrapText="1"/>
    </xf>
    <xf numFmtId="167" fontId="8" fillId="0" borderId="9" xfId="3" applyNumberFormat="1" applyFont="1" applyBorder="1" applyAlignment="1">
      <alignment horizontal="left" vertical="top"/>
    </xf>
    <xf numFmtId="167" fontId="8" fillId="0" borderId="11" xfId="3" applyNumberFormat="1" applyFont="1" applyBorder="1" applyAlignment="1">
      <alignment horizontal="right" vertical="top"/>
    </xf>
    <xf numFmtId="167" fontId="12" fillId="2" borderId="12" xfId="3" applyNumberFormat="1" applyFont="1" applyFill="1" applyBorder="1" applyAlignment="1">
      <alignment horizontal="left" vertical="top" wrapText="1"/>
    </xf>
    <xf numFmtId="167" fontId="8" fillId="0" borderId="13" xfId="3" applyNumberFormat="1" applyFont="1" applyBorder="1" applyAlignment="1">
      <alignment horizontal="left" vertical="top"/>
    </xf>
    <xf numFmtId="167" fontId="8" fillId="0" borderId="15" xfId="3" applyNumberFormat="1" applyFont="1" applyBorder="1" applyAlignment="1">
      <alignment horizontal="right" vertical="top"/>
    </xf>
    <xf numFmtId="167" fontId="12" fillId="2" borderId="21" xfId="3" applyNumberFormat="1" applyFont="1" applyFill="1" applyBorder="1" applyAlignment="1">
      <alignment horizontal="left" vertical="top" wrapText="1"/>
    </xf>
    <xf numFmtId="167" fontId="8" fillId="0" borderId="22" xfId="3" applyNumberFormat="1" applyFont="1" applyBorder="1" applyAlignment="1">
      <alignment horizontal="left" vertical="top"/>
    </xf>
    <xf numFmtId="167" fontId="8" fillId="0" borderId="24" xfId="3" applyNumberFormat="1" applyFont="1" applyBorder="1" applyAlignment="1">
      <alignment horizontal="right" vertical="top"/>
    </xf>
    <xf numFmtId="167" fontId="12" fillId="2" borderId="21" xfId="3" applyNumberFormat="1" applyFont="1" applyFill="1" applyBorder="1" applyAlignment="1">
      <alignment vertical="top" wrapText="1"/>
    </xf>
    <xf numFmtId="167" fontId="12" fillId="2" borderId="20" xfId="2" applyNumberFormat="1" applyFont="1" applyFill="1" applyBorder="1" applyAlignment="1">
      <alignment vertical="top" wrapText="1"/>
    </xf>
    <xf numFmtId="167" fontId="12" fillId="2" borderId="8" xfId="2" applyNumberFormat="1" applyFont="1" applyFill="1" applyBorder="1" applyAlignment="1">
      <alignment horizontal="left" vertical="top" wrapText="1"/>
    </xf>
    <xf numFmtId="167" fontId="8" fillId="0" borderId="9" xfId="2" applyNumberFormat="1" applyFont="1" applyBorder="1" applyAlignment="1">
      <alignment horizontal="left" vertical="top"/>
    </xf>
    <xf numFmtId="167" fontId="8" fillId="0" borderId="11" xfId="2" applyNumberFormat="1" applyFont="1" applyBorder="1" applyAlignment="1">
      <alignment horizontal="right" vertical="top"/>
    </xf>
    <xf numFmtId="167" fontId="12" fillId="2" borderId="12" xfId="2" applyNumberFormat="1" applyFont="1" applyFill="1" applyBorder="1" applyAlignment="1">
      <alignment horizontal="left" vertical="top" wrapText="1"/>
    </xf>
    <xf numFmtId="167" fontId="8" fillId="0" borderId="13" xfId="2" applyNumberFormat="1" applyFont="1" applyBorder="1" applyAlignment="1">
      <alignment horizontal="left" vertical="top"/>
    </xf>
    <xf numFmtId="167" fontId="8" fillId="0" borderId="15" xfId="2" applyNumberFormat="1" applyFont="1" applyBorder="1" applyAlignment="1">
      <alignment horizontal="right" vertical="top"/>
    </xf>
    <xf numFmtId="167" fontId="12" fillId="2" borderId="21" xfId="2" applyNumberFormat="1" applyFont="1" applyFill="1" applyBorder="1" applyAlignment="1">
      <alignment horizontal="left" vertical="top" wrapText="1"/>
    </xf>
    <xf numFmtId="167" fontId="8" fillId="0" borderId="22" xfId="2" applyNumberFormat="1" applyFont="1" applyBorder="1" applyAlignment="1">
      <alignment horizontal="left" vertical="top"/>
    </xf>
    <xf numFmtId="167" fontId="8" fillId="0" borderId="24" xfId="2" applyNumberFormat="1" applyFont="1" applyBorder="1" applyAlignment="1">
      <alignment horizontal="right" vertical="top"/>
    </xf>
    <xf numFmtId="167" fontId="12" fillId="2" borderId="21" xfId="2" applyNumberFormat="1" applyFont="1" applyFill="1" applyBorder="1" applyAlignment="1">
      <alignment vertical="top" wrapText="1"/>
    </xf>
    <xf numFmtId="167" fontId="25" fillId="0" borderId="14" xfId="3" applyNumberFormat="1" applyFont="1" applyBorder="1" applyAlignment="1">
      <alignment horizontal="right" vertical="top"/>
    </xf>
    <xf numFmtId="167" fontId="25" fillId="0" borderId="23" xfId="3" applyNumberFormat="1" applyFont="1" applyBorder="1" applyAlignment="1">
      <alignment horizontal="right" vertical="top"/>
    </xf>
    <xf numFmtId="167" fontId="25" fillId="0" borderId="23" xfId="2" applyNumberFormat="1" applyFont="1" applyBorder="1" applyAlignment="1">
      <alignment horizontal="right" vertical="top"/>
    </xf>
    <xf numFmtId="167" fontId="25" fillId="0" borderId="14" xfId="2" applyNumberFormat="1" applyFont="1" applyBorder="1" applyAlignment="1">
      <alignment horizontal="right" vertical="top"/>
    </xf>
    <xf numFmtId="167" fontId="10" fillId="0" borderId="4" xfId="2" applyNumberFormat="1" applyFont="1" applyBorder="1" applyAlignment="1">
      <alignment horizontal="left" wrapText="1"/>
    </xf>
    <xf numFmtId="164" fontId="5" fillId="0" borderId="9" xfId="2" applyNumberFormat="1" applyFont="1" applyBorder="1" applyAlignment="1">
      <alignment horizontal="right" vertical="top"/>
    </xf>
    <xf numFmtId="166" fontId="5" fillId="0" borderId="10" xfId="2" applyNumberFormat="1" applyFont="1" applyBorder="1" applyAlignment="1">
      <alignment horizontal="right" vertical="top"/>
    </xf>
    <xf numFmtId="164" fontId="5" fillId="0" borderId="11" xfId="2" applyNumberFormat="1" applyFont="1" applyBorder="1" applyAlignment="1">
      <alignment horizontal="right" vertical="top"/>
    </xf>
    <xf numFmtId="164" fontId="5" fillId="0" borderId="13" xfId="2" applyNumberFormat="1" applyFont="1" applyBorder="1" applyAlignment="1">
      <alignment horizontal="right" vertical="top"/>
    </xf>
    <xf numFmtId="166" fontId="5" fillId="0" borderId="14" xfId="2" applyNumberFormat="1" applyFont="1" applyBorder="1" applyAlignment="1">
      <alignment horizontal="right" vertical="top"/>
    </xf>
    <xf numFmtId="164" fontId="5" fillId="0" borderId="15" xfId="2" applyNumberFormat="1" applyFont="1" applyBorder="1" applyAlignment="1">
      <alignment horizontal="right" vertical="top"/>
    </xf>
    <xf numFmtId="164" fontId="5" fillId="0" borderId="17" xfId="2" applyNumberFormat="1" applyFont="1" applyBorder="1" applyAlignment="1">
      <alignment horizontal="right" vertical="top"/>
    </xf>
    <xf numFmtId="166" fontId="5" fillId="0" borderId="18" xfId="2" applyNumberFormat="1" applyFont="1" applyBorder="1" applyAlignment="1">
      <alignment horizontal="right" vertical="top"/>
    </xf>
    <xf numFmtId="164" fontId="5" fillId="0" borderId="19" xfId="2" applyNumberFormat="1" applyFont="1" applyBorder="1" applyAlignment="1">
      <alignment horizontal="right" vertical="top"/>
    </xf>
    <xf numFmtId="167" fontId="10" fillId="2" borderId="0" xfId="3" applyNumberFormat="1" applyFont="1" applyFill="1" applyBorder="1" applyAlignment="1">
      <alignment vertical="top" wrapText="1"/>
    </xf>
    <xf numFmtId="167" fontId="10" fillId="2" borderId="28" xfId="3" applyNumberFormat="1" applyFont="1" applyFill="1" applyBorder="1" applyAlignment="1">
      <alignment horizontal="left" vertical="top" wrapText="1"/>
    </xf>
    <xf numFmtId="167" fontId="11" fillId="0" borderId="60" xfId="3" applyNumberFormat="1" applyFont="1" applyBorder="1" applyAlignment="1">
      <alignment horizontal="left" vertical="top"/>
    </xf>
    <xf numFmtId="167" fontId="11" fillId="0" borderId="61" xfId="3" applyNumberFormat="1" applyFont="1" applyBorder="1" applyAlignment="1">
      <alignment horizontal="right" vertical="top"/>
    </xf>
    <xf numFmtId="167" fontId="25" fillId="0" borderId="61" xfId="3" applyNumberFormat="1" applyFont="1" applyBorder="1" applyAlignment="1">
      <alignment horizontal="right" vertical="top"/>
    </xf>
    <xf numFmtId="167" fontId="11" fillId="0" borderId="62" xfId="3" applyNumberFormat="1" applyFont="1" applyBorder="1" applyAlignment="1">
      <alignment horizontal="right" vertical="top"/>
    </xf>
    <xf numFmtId="167" fontId="12" fillId="2" borderId="64" xfId="3" applyNumberFormat="1" applyFont="1" applyFill="1" applyBorder="1" applyAlignment="1">
      <alignment horizontal="left" vertical="top" wrapText="1"/>
    </xf>
    <xf numFmtId="167" fontId="8" fillId="0" borderId="65" xfId="3" applyNumberFormat="1" applyFont="1" applyBorder="1" applyAlignment="1">
      <alignment horizontal="left" vertical="top"/>
    </xf>
    <xf numFmtId="167" fontId="8" fillId="0" borderId="66" xfId="3" applyNumberFormat="1" applyFont="1" applyBorder="1" applyAlignment="1">
      <alignment horizontal="right" vertical="top"/>
    </xf>
    <xf numFmtId="167" fontId="8" fillId="0" borderId="67" xfId="3" applyNumberFormat="1" applyFont="1" applyBorder="1" applyAlignment="1">
      <alignment horizontal="right" vertical="top"/>
    </xf>
    <xf numFmtId="167" fontId="12" fillId="2" borderId="28" xfId="2" applyNumberFormat="1" applyFont="1" applyFill="1" applyBorder="1" applyAlignment="1">
      <alignment horizontal="left" vertical="top" wrapText="1"/>
    </xf>
    <xf numFmtId="167" fontId="27" fillId="2" borderId="0" xfId="2" applyNumberFormat="1" applyFont="1" applyFill="1" applyBorder="1" applyAlignment="1">
      <alignment vertical="top" wrapText="1"/>
    </xf>
    <xf numFmtId="167" fontId="27" fillId="2" borderId="28" xfId="2" applyNumberFormat="1" applyFont="1" applyFill="1" applyBorder="1" applyAlignment="1">
      <alignment horizontal="left" vertical="top" wrapText="1"/>
    </xf>
    <xf numFmtId="167" fontId="27" fillId="0" borderId="60" xfId="2" applyNumberFormat="1" applyFont="1" applyBorder="1" applyAlignment="1">
      <alignment horizontal="left" vertical="top"/>
    </xf>
    <xf numFmtId="167" fontId="27" fillId="0" borderId="61" xfId="2" applyNumberFormat="1" applyFont="1" applyBorder="1" applyAlignment="1">
      <alignment horizontal="right" vertical="top"/>
    </xf>
    <xf numFmtId="167" fontId="27" fillId="0" borderId="62" xfId="2" applyNumberFormat="1" applyFont="1" applyBorder="1" applyAlignment="1">
      <alignment horizontal="right" vertical="top"/>
    </xf>
    <xf numFmtId="167" fontId="27" fillId="2" borderId="21" xfId="2" applyNumberFormat="1" applyFont="1" applyFill="1" applyBorder="1" applyAlignment="1">
      <alignment vertical="top" wrapText="1"/>
    </xf>
    <xf numFmtId="167" fontId="27" fillId="2" borderId="12" xfId="2" applyNumberFormat="1" applyFont="1" applyFill="1" applyBorder="1" applyAlignment="1">
      <alignment horizontal="left" vertical="top" wrapText="1"/>
    </xf>
    <xf numFmtId="167" fontId="27" fillId="2" borderId="8" xfId="2" applyNumberFormat="1" applyFont="1" applyFill="1" applyBorder="1" applyAlignment="1">
      <alignment horizontal="left" vertical="top" wrapText="1"/>
    </xf>
    <xf numFmtId="167" fontId="27" fillId="0" borderId="13" xfId="2" applyNumberFormat="1" applyFont="1" applyBorder="1" applyAlignment="1">
      <alignment horizontal="left" vertical="top"/>
    </xf>
    <xf numFmtId="167" fontId="27" fillId="0" borderId="14" xfId="2" applyNumberFormat="1" applyFont="1" applyBorder="1" applyAlignment="1">
      <alignment horizontal="right" vertical="top"/>
    </xf>
    <xf numFmtId="167" fontId="27" fillId="0" borderId="15" xfId="2" applyNumberFormat="1" applyFont="1" applyBorder="1" applyAlignment="1">
      <alignment horizontal="right" vertical="top"/>
    </xf>
    <xf numFmtId="167" fontId="27" fillId="2" borderId="21" xfId="2" applyNumberFormat="1" applyFont="1" applyFill="1" applyBorder="1" applyAlignment="1">
      <alignment horizontal="left" vertical="top" wrapText="1"/>
    </xf>
    <xf numFmtId="167" fontId="27" fillId="0" borderId="22" xfId="2" applyNumberFormat="1" applyFont="1" applyBorder="1" applyAlignment="1">
      <alignment horizontal="left" vertical="top"/>
    </xf>
    <xf numFmtId="167" fontId="27" fillId="0" borderId="23" xfId="2" applyNumberFormat="1" applyFont="1" applyBorder="1" applyAlignment="1">
      <alignment horizontal="right" vertical="top"/>
    </xf>
    <xf numFmtId="167" fontId="27" fillId="0" borderId="24" xfId="2" applyNumberFormat="1" applyFont="1" applyBorder="1" applyAlignment="1">
      <alignment horizontal="right" vertical="top"/>
    </xf>
    <xf numFmtId="167" fontId="29" fillId="0" borderId="0" xfId="2" applyNumberFormat="1" applyFont="1"/>
    <xf numFmtId="167" fontId="30" fillId="0" borderId="59" xfId="2" applyNumberFormat="1" applyFont="1" applyBorder="1"/>
    <xf numFmtId="167" fontId="10" fillId="2" borderId="21" xfId="5" applyNumberFormat="1" applyFont="1" applyFill="1" applyBorder="1" applyAlignment="1">
      <alignment vertical="top" wrapText="1"/>
    </xf>
    <xf numFmtId="167" fontId="4" fillId="2" borderId="20" xfId="4" applyNumberFormat="1" applyFont="1" applyFill="1" applyBorder="1" applyAlignment="1">
      <alignment vertical="top" wrapText="1"/>
    </xf>
    <xf numFmtId="167" fontId="4" fillId="2" borderId="21" xfId="4" applyNumberFormat="1" applyFont="1" applyFill="1" applyBorder="1" applyAlignment="1">
      <alignment vertical="top" wrapText="1"/>
    </xf>
    <xf numFmtId="167" fontId="10" fillId="0" borderId="0" xfId="2" applyNumberFormat="1" applyFont="1" applyBorder="1" applyAlignment="1">
      <alignment horizontal="left" wrapText="1"/>
    </xf>
    <xf numFmtId="167" fontId="12" fillId="2" borderId="28" xfId="3" applyNumberFormat="1" applyFont="1" applyFill="1" applyBorder="1" applyAlignment="1">
      <alignment horizontal="left" vertical="top" wrapText="1"/>
    </xf>
    <xf numFmtId="167" fontId="4" fillId="2" borderId="0" xfId="2" applyNumberFormat="1" applyFont="1" applyFill="1" applyBorder="1" applyAlignment="1">
      <alignment vertical="top" wrapText="1"/>
    </xf>
    <xf numFmtId="167" fontId="4" fillId="2" borderId="28" xfId="2" applyNumberFormat="1" applyFont="1" applyFill="1" applyBorder="1" applyAlignment="1">
      <alignment horizontal="left" vertical="top" wrapText="1"/>
    </xf>
    <xf numFmtId="167" fontId="5" fillId="0" borderId="60" xfId="2" applyNumberFormat="1" applyFont="1" applyBorder="1" applyAlignment="1">
      <alignment horizontal="left" vertical="top"/>
    </xf>
    <xf numFmtId="167" fontId="5" fillId="0" borderId="61" xfId="2" applyNumberFormat="1" applyFont="1" applyBorder="1" applyAlignment="1">
      <alignment horizontal="right" vertical="top"/>
    </xf>
    <xf numFmtId="167" fontId="25" fillId="0" borderId="61" xfId="2" applyNumberFormat="1" applyFont="1" applyBorder="1" applyAlignment="1">
      <alignment horizontal="right" vertical="top"/>
    </xf>
    <xf numFmtId="167" fontId="5" fillId="0" borderId="62" xfId="2" applyNumberFormat="1" applyFont="1" applyBorder="1" applyAlignment="1">
      <alignment horizontal="right" vertical="top"/>
    </xf>
    <xf numFmtId="167" fontId="27" fillId="2" borderId="63" xfId="2" applyNumberFormat="1" applyFont="1" applyFill="1" applyBorder="1" applyAlignment="1">
      <alignment vertical="top" wrapText="1"/>
    </xf>
    <xf numFmtId="167" fontId="27" fillId="2" borderId="63" xfId="2" applyNumberFormat="1" applyFont="1" applyFill="1" applyBorder="1" applyAlignment="1">
      <alignment horizontal="left" vertical="top" wrapText="1"/>
    </xf>
    <xf numFmtId="167" fontId="27" fillId="2" borderId="64" xfId="2" applyNumberFormat="1" applyFont="1" applyFill="1" applyBorder="1" applyAlignment="1">
      <alignment horizontal="left" vertical="top" wrapText="1"/>
    </xf>
    <xf numFmtId="167" fontId="27" fillId="0" borderId="65" xfId="2" applyNumberFormat="1" applyFont="1" applyBorder="1" applyAlignment="1">
      <alignment horizontal="left" vertical="top"/>
    </xf>
    <xf numFmtId="167" fontId="27" fillId="0" borderId="66" xfId="2" applyNumberFormat="1" applyFont="1" applyBorder="1" applyAlignment="1">
      <alignment horizontal="right" vertical="top"/>
    </xf>
    <xf numFmtId="167" fontId="27" fillId="0" borderId="67" xfId="2" applyNumberFormat="1" applyFont="1" applyBorder="1" applyAlignment="1">
      <alignment horizontal="right" vertical="top"/>
    </xf>
    <xf numFmtId="167" fontId="2" fillId="0" borderId="59" xfId="2" applyNumberFormat="1" applyBorder="1"/>
    <xf numFmtId="167" fontId="30" fillId="0" borderId="0" xfId="2" applyNumberFormat="1" applyFont="1"/>
    <xf numFmtId="167" fontId="10" fillId="2" borderId="0" xfId="5" applyNumberFormat="1" applyFont="1" applyFill="1" applyBorder="1" applyAlignment="1">
      <alignment vertical="top" wrapText="1"/>
    </xf>
    <xf numFmtId="167" fontId="10" fillId="2" borderId="28" xfId="5" applyNumberFormat="1" applyFont="1" applyFill="1" applyBorder="1" applyAlignment="1">
      <alignment horizontal="left" vertical="top" wrapText="1"/>
    </xf>
    <xf numFmtId="167" fontId="11" fillId="0" borderId="60" xfId="5" applyNumberFormat="1" applyFont="1" applyBorder="1" applyAlignment="1">
      <alignment horizontal="right" vertical="top"/>
    </xf>
    <xf numFmtId="167" fontId="11" fillId="0" borderId="61" xfId="5" applyNumberFormat="1" applyFont="1" applyBorder="1" applyAlignment="1">
      <alignment horizontal="right" vertical="top"/>
    </xf>
    <xf numFmtId="167" fontId="11" fillId="0" borderId="62" xfId="5" applyNumberFormat="1" applyFont="1" applyBorder="1" applyAlignment="1">
      <alignment horizontal="right" vertical="top"/>
    </xf>
    <xf numFmtId="167" fontId="9" fillId="0" borderId="59" xfId="5" applyNumberFormat="1" applyBorder="1"/>
    <xf numFmtId="167" fontId="12" fillId="2" borderId="20" xfId="5" applyNumberFormat="1" applyFont="1" applyFill="1" applyBorder="1" applyAlignment="1">
      <alignment vertical="top" wrapText="1"/>
    </xf>
    <xf numFmtId="167" fontId="12" fillId="2" borderId="8" xfId="5" applyNumberFormat="1" applyFont="1" applyFill="1" applyBorder="1" applyAlignment="1">
      <alignment horizontal="left" vertical="top" wrapText="1"/>
    </xf>
    <xf numFmtId="167" fontId="8" fillId="0" borderId="9" xfId="5" applyNumberFormat="1" applyFont="1" applyBorder="1" applyAlignment="1">
      <alignment horizontal="right" vertical="top"/>
    </xf>
    <xf numFmtId="167" fontId="8" fillId="0" borderId="10" xfId="5" applyNumberFormat="1" applyFont="1" applyBorder="1" applyAlignment="1">
      <alignment horizontal="right" vertical="top"/>
    </xf>
    <xf numFmtId="167" fontId="8" fillId="0" borderId="11" xfId="5" applyNumberFormat="1" applyFont="1" applyBorder="1" applyAlignment="1">
      <alignment horizontal="right" vertical="top"/>
    </xf>
    <xf numFmtId="167" fontId="12" fillId="2" borderId="12" xfId="5" applyNumberFormat="1" applyFont="1" applyFill="1" applyBorder="1" applyAlignment="1">
      <alignment horizontal="left" vertical="top" wrapText="1"/>
    </xf>
    <xf numFmtId="167" fontId="8" fillId="0" borderId="13" xfId="5" applyNumberFormat="1" applyFont="1" applyBorder="1" applyAlignment="1">
      <alignment horizontal="right" vertical="top"/>
    </xf>
    <xf numFmtId="167" fontId="8" fillId="0" borderId="14" xfId="5" applyNumberFormat="1" applyFont="1" applyBorder="1" applyAlignment="1">
      <alignment horizontal="right" vertical="top"/>
    </xf>
    <xf numFmtId="167" fontId="8" fillId="0" borderId="15" xfId="5" applyNumberFormat="1" applyFont="1" applyBorder="1" applyAlignment="1">
      <alignment horizontal="right" vertical="top"/>
    </xf>
    <xf numFmtId="167" fontId="12" fillId="2" borderId="21" xfId="5" applyNumberFormat="1" applyFont="1" applyFill="1" applyBorder="1" applyAlignment="1">
      <alignment horizontal="left" vertical="top" wrapText="1"/>
    </xf>
    <xf numFmtId="167" fontId="8" fillId="0" borderId="22" xfId="5" applyNumberFormat="1" applyFont="1" applyBorder="1" applyAlignment="1">
      <alignment horizontal="right" vertical="top"/>
    </xf>
    <xf numFmtId="167" fontId="8" fillId="0" borderId="23" xfId="5" applyNumberFormat="1" applyFont="1" applyBorder="1" applyAlignment="1">
      <alignment horizontal="right" vertical="top"/>
    </xf>
    <xf numFmtId="167" fontId="8" fillId="0" borderId="24" xfId="5" applyNumberFormat="1" applyFont="1" applyBorder="1" applyAlignment="1">
      <alignment horizontal="right" vertical="top"/>
    </xf>
    <xf numFmtId="167" fontId="12" fillId="2" borderId="21" xfId="5" applyNumberFormat="1" applyFont="1" applyFill="1" applyBorder="1" applyAlignment="1">
      <alignment vertical="top" wrapText="1"/>
    </xf>
    <xf numFmtId="167" fontId="12" fillId="2" borderId="63" xfId="5" applyNumberFormat="1" applyFont="1" applyFill="1" applyBorder="1" applyAlignment="1">
      <alignment vertical="top" wrapText="1"/>
    </xf>
    <xf numFmtId="167" fontId="12" fillId="2" borderId="63" xfId="5" applyNumberFormat="1" applyFont="1" applyFill="1" applyBorder="1" applyAlignment="1">
      <alignment horizontal="left" vertical="top" wrapText="1"/>
    </xf>
    <xf numFmtId="167" fontId="8" fillId="0" borderId="65" xfId="5" applyNumberFormat="1" applyFont="1" applyBorder="1" applyAlignment="1">
      <alignment horizontal="right" vertical="top"/>
    </xf>
    <xf numFmtId="167" fontId="8" fillId="0" borderId="66" xfId="5" applyNumberFormat="1" applyFont="1" applyBorder="1" applyAlignment="1">
      <alignment horizontal="right" vertical="top"/>
    </xf>
    <xf numFmtId="167" fontId="8" fillId="0" borderId="67" xfId="5" applyNumberFormat="1" applyFont="1" applyBorder="1" applyAlignment="1">
      <alignment horizontal="right" vertical="top"/>
    </xf>
    <xf numFmtId="167" fontId="34" fillId="2" borderId="0" xfId="5" applyNumberFormat="1" applyFont="1" applyFill="1" applyBorder="1" applyAlignment="1">
      <alignment vertical="top" wrapText="1"/>
    </xf>
    <xf numFmtId="167" fontId="34" fillId="2" borderId="28" xfId="5" applyNumberFormat="1" applyFont="1" applyFill="1" applyBorder="1" applyAlignment="1">
      <alignment horizontal="left" vertical="top" wrapText="1"/>
    </xf>
    <xf numFmtId="167" fontId="27" fillId="2" borderId="28" xfId="3" applyNumberFormat="1" applyFont="1" applyFill="1" applyBorder="1" applyAlignment="1">
      <alignment horizontal="left" vertical="top" wrapText="1"/>
    </xf>
    <xf numFmtId="167" fontId="34" fillId="0" borderId="60" xfId="5" applyNumberFormat="1" applyFont="1" applyBorder="1" applyAlignment="1">
      <alignment horizontal="right" vertical="top"/>
    </xf>
    <xf numFmtId="167" fontId="34" fillId="0" borderId="61" xfId="5" applyNumberFormat="1" applyFont="1" applyBorder="1" applyAlignment="1">
      <alignment horizontal="right" vertical="top"/>
    </xf>
    <xf numFmtId="167" fontId="34" fillId="0" borderId="62" xfId="5" applyNumberFormat="1" applyFont="1" applyBorder="1" applyAlignment="1">
      <alignment horizontal="right" vertical="top"/>
    </xf>
    <xf numFmtId="167" fontId="34" fillId="2" borderId="21" xfId="5" applyNumberFormat="1" applyFont="1" applyFill="1" applyBorder="1" applyAlignment="1">
      <alignment vertical="top" wrapText="1"/>
    </xf>
    <xf numFmtId="167" fontId="34" fillId="2" borderId="21" xfId="5" applyNumberFormat="1" applyFont="1" applyFill="1" applyBorder="1" applyAlignment="1">
      <alignment horizontal="left" vertical="top" wrapText="1"/>
    </xf>
    <xf numFmtId="167" fontId="27" fillId="2" borderId="8" xfId="3" applyNumberFormat="1" applyFont="1" applyFill="1" applyBorder="1" applyAlignment="1">
      <alignment horizontal="left" vertical="top" wrapText="1"/>
    </xf>
    <xf numFmtId="167" fontId="34" fillId="0" borderId="22" xfId="5" applyNumberFormat="1" applyFont="1" applyBorder="1" applyAlignment="1">
      <alignment horizontal="right" vertical="top"/>
    </xf>
    <xf numFmtId="167" fontId="34" fillId="0" borderId="23" xfId="5" applyNumberFormat="1" applyFont="1" applyBorder="1" applyAlignment="1">
      <alignment horizontal="right" vertical="top"/>
    </xf>
    <xf numFmtId="167" fontId="34" fillId="0" borderId="24" xfId="5" applyNumberFormat="1" applyFont="1" applyBorder="1" applyAlignment="1">
      <alignment horizontal="right" vertical="top"/>
    </xf>
    <xf numFmtId="167" fontId="34" fillId="2" borderId="12" xfId="5" applyNumberFormat="1" applyFont="1" applyFill="1" applyBorder="1" applyAlignment="1">
      <alignment horizontal="left" vertical="top" wrapText="1"/>
    </xf>
    <xf numFmtId="167" fontId="34" fillId="0" borderId="13" xfId="5" applyNumberFormat="1" applyFont="1" applyBorder="1" applyAlignment="1">
      <alignment horizontal="right" vertical="top"/>
    </xf>
    <xf numFmtId="167" fontId="34" fillId="0" borderId="14" xfId="5" applyNumberFormat="1" applyFont="1" applyBorder="1" applyAlignment="1">
      <alignment horizontal="right" vertical="top"/>
    </xf>
    <xf numFmtId="167" fontId="34" fillId="0" borderId="15" xfId="5" applyNumberFormat="1" applyFont="1" applyBorder="1" applyAlignment="1">
      <alignment horizontal="right" vertical="top"/>
    </xf>
    <xf numFmtId="167" fontId="34" fillId="2" borderId="63" xfId="5" applyNumberFormat="1" applyFont="1" applyFill="1" applyBorder="1" applyAlignment="1">
      <alignment vertical="top" wrapText="1"/>
    </xf>
    <xf numFmtId="167" fontId="34" fillId="2" borderId="63" xfId="5" applyNumberFormat="1" applyFont="1" applyFill="1" applyBorder="1" applyAlignment="1">
      <alignment horizontal="left" vertical="top" wrapText="1"/>
    </xf>
    <xf numFmtId="167" fontId="27" fillId="2" borderId="64" xfId="3" applyNumberFormat="1" applyFont="1" applyFill="1" applyBorder="1" applyAlignment="1">
      <alignment horizontal="left" vertical="top" wrapText="1"/>
    </xf>
    <xf numFmtId="167" fontId="34" fillId="0" borderId="65" xfId="5" applyNumberFormat="1" applyFont="1" applyBorder="1" applyAlignment="1">
      <alignment horizontal="right" vertical="top"/>
    </xf>
    <xf numFmtId="167" fontId="34" fillId="0" borderId="66" xfId="5" applyNumberFormat="1" applyFont="1" applyBorder="1" applyAlignment="1">
      <alignment horizontal="right" vertical="top"/>
    </xf>
    <xf numFmtId="167" fontId="34" fillId="0" borderId="67" xfId="5" applyNumberFormat="1" applyFont="1" applyBorder="1" applyAlignment="1">
      <alignment horizontal="right" vertical="top"/>
    </xf>
    <xf numFmtId="167" fontId="4" fillId="2" borderId="0" xfId="4" applyNumberFormat="1" applyFont="1" applyFill="1" applyBorder="1" applyAlignment="1">
      <alignment vertical="top" wrapText="1"/>
    </xf>
    <xf numFmtId="167" fontId="5" fillId="0" borderId="60" xfId="4" applyNumberFormat="1" applyFont="1" applyBorder="1" applyAlignment="1">
      <alignment horizontal="right" vertical="top"/>
    </xf>
    <xf numFmtId="167" fontId="5" fillId="0" borderId="61" xfId="4" applyNumberFormat="1" applyFont="1" applyBorder="1" applyAlignment="1">
      <alignment horizontal="right" vertical="top"/>
    </xf>
    <xf numFmtId="167" fontId="5" fillId="0" borderId="62" xfId="4" applyNumberFormat="1" applyFont="1" applyBorder="1" applyAlignment="1">
      <alignment horizontal="right" vertical="top"/>
    </xf>
    <xf numFmtId="167" fontId="4" fillId="2" borderId="63" xfId="4" applyNumberFormat="1" applyFont="1" applyFill="1" applyBorder="1" applyAlignment="1">
      <alignment vertical="top" wrapText="1"/>
    </xf>
    <xf numFmtId="167" fontId="4" fillId="2" borderId="63" xfId="4" applyNumberFormat="1" applyFont="1" applyFill="1" applyBorder="1" applyAlignment="1">
      <alignment horizontal="left" vertical="top" wrapText="1"/>
    </xf>
    <xf numFmtId="167" fontId="5" fillId="0" borderId="66" xfId="4" applyNumberFormat="1" applyFont="1" applyBorder="1" applyAlignment="1">
      <alignment horizontal="right" vertical="top"/>
    </xf>
    <xf numFmtId="167" fontId="5" fillId="0" borderId="67" xfId="4" applyNumberFormat="1" applyFont="1" applyBorder="1" applyAlignment="1">
      <alignment horizontal="right" vertical="top"/>
    </xf>
    <xf numFmtId="167" fontId="2" fillId="0" borderId="59" xfId="4" applyNumberFormat="1" applyBorder="1"/>
    <xf numFmtId="167" fontId="34" fillId="2" borderId="0" xfId="4" applyNumberFormat="1" applyFont="1" applyFill="1" applyBorder="1" applyAlignment="1">
      <alignment vertical="top" wrapText="1"/>
    </xf>
    <xf numFmtId="167" fontId="34" fillId="2" borderId="28" xfId="4" applyNumberFormat="1" applyFont="1" applyFill="1" applyBorder="1" applyAlignment="1">
      <alignment horizontal="left" vertical="top" wrapText="1"/>
    </xf>
    <xf numFmtId="167" fontId="34" fillId="0" borderId="60" xfId="4" applyNumberFormat="1" applyFont="1" applyBorder="1" applyAlignment="1">
      <alignment horizontal="right" vertical="top"/>
    </xf>
    <xf numFmtId="167" fontId="34" fillId="0" borderId="61" xfId="4" applyNumberFormat="1" applyFont="1" applyBorder="1" applyAlignment="1">
      <alignment horizontal="right" vertical="top"/>
    </xf>
    <xf numFmtId="167" fontId="34" fillId="0" borderId="62" xfId="4" applyNumberFormat="1" applyFont="1" applyBorder="1" applyAlignment="1">
      <alignment horizontal="right" vertical="top"/>
    </xf>
    <xf numFmtId="167" fontId="34" fillId="2" borderId="21" xfId="4" applyNumberFormat="1" applyFont="1" applyFill="1" applyBorder="1" applyAlignment="1">
      <alignment vertical="top" wrapText="1"/>
    </xf>
    <xf numFmtId="167" fontId="34" fillId="2" borderId="12" xfId="4" applyNumberFormat="1" applyFont="1" applyFill="1" applyBorder="1" applyAlignment="1">
      <alignment horizontal="left" vertical="top" wrapText="1"/>
    </xf>
    <xf numFmtId="167" fontId="34" fillId="0" borderId="13" xfId="4" applyNumberFormat="1" applyFont="1" applyBorder="1" applyAlignment="1">
      <alignment horizontal="right" vertical="top"/>
    </xf>
    <xf numFmtId="167" fontId="34" fillId="0" borderId="14" xfId="4" applyNumberFormat="1" applyFont="1" applyBorder="1" applyAlignment="1">
      <alignment horizontal="right" vertical="top"/>
    </xf>
    <xf numFmtId="167" fontId="34" fillId="0" borderId="15" xfId="4" applyNumberFormat="1" applyFont="1" applyBorder="1" applyAlignment="1">
      <alignment horizontal="right" vertical="top"/>
    </xf>
    <xf numFmtId="167" fontId="34" fillId="2" borderId="21" xfId="4" applyNumberFormat="1" applyFont="1" applyFill="1" applyBorder="1" applyAlignment="1">
      <alignment horizontal="left" vertical="top" wrapText="1"/>
    </xf>
    <xf numFmtId="167" fontId="34" fillId="0" borderId="22" xfId="4" applyNumberFormat="1" applyFont="1" applyBorder="1" applyAlignment="1">
      <alignment horizontal="right" vertical="top"/>
    </xf>
    <xf numFmtId="167" fontId="34" fillId="0" borderId="23" xfId="4" applyNumberFormat="1" applyFont="1" applyBorder="1" applyAlignment="1">
      <alignment horizontal="right" vertical="top"/>
    </xf>
    <xf numFmtId="167" fontId="34" fillId="0" borderId="24" xfId="4" applyNumberFormat="1" applyFont="1" applyBorder="1" applyAlignment="1">
      <alignment horizontal="right" vertical="top"/>
    </xf>
    <xf numFmtId="167" fontId="34" fillId="2" borderId="63" xfId="4" applyNumberFormat="1" applyFont="1" applyFill="1" applyBorder="1" applyAlignment="1">
      <alignment vertical="top" wrapText="1"/>
    </xf>
    <xf numFmtId="167" fontId="34" fillId="2" borderId="63" xfId="4" applyNumberFormat="1" applyFont="1" applyFill="1" applyBorder="1" applyAlignment="1">
      <alignment horizontal="left" vertical="top" wrapText="1"/>
    </xf>
    <xf numFmtId="167" fontId="34" fillId="0" borderId="65" xfId="4" applyNumberFormat="1" applyFont="1" applyBorder="1" applyAlignment="1">
      <alignment horizontal="right" vertical="top"/>
    </xf>
    <xf numFmtId="167" fontId="34" fillId="0" borderId="66" xfId="4" applyNumberFormat="1" applyFont="1" applyBorder="1" applyAlignment="1">
      <alignment horizontal="right" vertical="top"/>
    </xf>
    <xf numFmtId="167" fontId="34" fillId="0" borderId="67" xfId="4" applyNumberFormat="1" applyFont="1" applyBorder="1" applyAlignment="1">
      <alignment horizontal="right" vertical="top"/>
    </xf>
    <xf numFmtId="167" fontId="5" fillId="0" borderId="9" xfId="4" applyNumberFormat="1" applyFont="1" applyBorder="1" applyAlignment="1">
      <alignment vertical="top"/>
    </xf>
    <xf numFmtId="167" fontId="5" fillId="0" borderId="13" xfId="4" applyNumberFormat="1" applyFont="1" applyBorder="1" applyAlignment="1">
      <alignment vertical="top"/>
    </xf>
    <xf numFmtId="167" fontId="5" fillId="0" borderId="22" xfId="4" applyNumberFormat="1" applyFont="1" applyBorder="1" applyAlignment="1">
      <alignment vertical="top"/>
    </xf>
    <xf numFmtId="167" fontId="5" fillId="0" borderId="65" xfId="4" applyNumberFormat="1" applyFont="1" applyBorder="1" applyAlignment="1">
      <alignment vertical="top"/>
    </xf>
    <xf numFmtId="167" fontId="36" fillId="0" borderId="0" xfId="2" applyNumberFormat="1" applyFont="1"/>
    <xf numFmtId="0" fontId="16" fillId="0" borderId="34" xfId="97" applyFont="1" applyFill="1" applyBorder="1" applyAlignment="1">
      <alignment horizontal="center" wrapText="1"/>
    </xf>
    <xf numFmtId="166" fontId="17" fillId="0" borderId="55" xfId="100" applyNumberFormat="1" applyFont="1" applyFill="1" applyBorder="1" applyAlignment="1">
      <alignment horizontal="right" vertical="top"/>
    </xf>
    <xf numFmtId="0" fontId="16" fillId="4" borderId="49" xfId="160" applyFont="1" applyFill="1" applyBorder="1" applyAlignment="1">
      <alignment vertical="top" wrapText="1"/>
    </xf>
    <xf numFmtId="0" fontId="16" fillId="4" borderId="49" xfId="150" applyFont="1" applyFill="1" applyBorder="1" applyAlignment="1">
      <alignment vertical="top" wrapText="1"/>
    </xf>
    <xf numFmtId="0" fontId="16" fillId="4" borderId="35" xfId="156" applyFont="1" applyFill="1" applyBorder="1" applyAlignment="1">
      <alignment horizontal="left" vertical="top" wrapText="1"/>
    </xf>
    <xf numFmtId="0" fontId="16" fillId="4" borderId="39" xfId="161" applyFont="1" applyFill="1" applyBorder="1" applyAlignment="1">
      <alignment horizontal="left" vertical="top" wrapText="1"/>
    </xf>
    <xf numFmtId="0" fontId="16" fillId="4" borderId="39" xfId="167" applyFont="1" applyFill="1" applyBorder="1" applyAlignment="1">
      <alignment horizontal="left" vertical="top" wrapText="1"/>
    </xf>
    <xf numFmtId="0" fontId="16" fillId="4" borderId="43" xfId="161" applyFont="1" applyFill="1" applyBorder="1" applyAlignment="1">
      <alignment horizontal="left" vertical="top" wrapText="1"/>
    </xf>
    <xf numFmtId="0" fontId="16" fillId="4" borderId="49" xfId="156" applyFont="1" applyFill="1" applyBorder="1" applyAlignment="1">
      <alignment horizontal="left" vertical="top" wrapText="1"/>
    </xf>
    <xf numFmtId="165" fontId="17" fillId="0" borderId="40" xfId="162" applyNumberFormat="1" applyFont="1" applyFill="1" applyBorder="1" applyAlignment="1">
      <alignment horizontal="right" vertical="top"/>
    </xf>
    <xf numFmtId="165" fontId="17" fillId="0" borderId="40" xfId="168" applyNumberFormat="1" applyFont="1" applyFill="1" applyBorder="1" applyAlignment="1">
      <alignment horizontal="right" vertical="top"/>
    </xf>
    <xf numFmtId="165" fontId="17" fillId="0" borderId="44" xfId="162" applyNumberFormat="1" applyFont="1" applyFill="1" applyBorder="1" applyAlignment="1">
      <alignment horizontal="right" vertical="top"/>
    </xf>
    <xf numFmtId="165" fontId="17" fillId="0" borderId="50" xfId="157" applyNumberFormat="1" applyFont="1" applyFill="1" applyBorder="1" applyAlignment="1">
      <alignment horizontal="right" vertical="top"/>
    </xf>
    <xf numFmtId="169" fontId="17" fillId="0" borderId="42" xfId="163" applyNumberFormat="1" applyFont="1" applyFill="1" applyBorder="1" applyAlignment="1">
      <alignment horizontal="right" vertical="top"/>
    </xf>
    <xf numFmtId="169" fontId="17" fillId="0" borderId="42" xfId="169" applyNumberFormat="1" applyFont="1" applyFill="1" applyBorder="1" applyAlignment="1">
      <alignment horizontal="right" vertical="top"/>
    </xf>
    <xf numFmtId="169" fontId="17" fillId="0" borderId="46" xfId="163" applyNumberFormat="1" applyFont="1" applyFill="1" applyBorder="1" applyAlignment="1">
      <alignment horizontal="right" vertical="top"/>
    </xf>
    <xf numFmtId="169" fontId="17" fillId="0" borderId="51" xfId="158" applyNumberFormat="1" applyFont="1" applyFill="1" applyBorder="1" applyAlignment="1">
      <alignment horizontal="right" vertical="top"/>
    </xf>
    <xf numFmtId="166" fontId="17" fillId="0" borderId="41" xfId="172" applyNumberFormat="1" applyFont="1" applyFill="1" applyBorder="1" applyAlignment="1">
      <alignment horizontal="right" vertical="top"/>
    </xf>
    <xf numFmtId="166" fontId="17" fillId="0" borderId="41" xfId="124" applyNumberFormat="1" applyFont="1" applyFill="1" applyBorder="1" applyAlignment="1">
      <alignment horizontal="right" vertical="top"/>
    </xf>
    <xf numFmtId="166" fontId="17" fillId="0" borderId="45" xfId="172" applyNumberFormat="1" applyFont="1" applyFill="1" applyBorder="1" applyAlignment="1">
      <alignment horizontal="right" vertical="top"/>
    </xf>
    <xf numFmtId="166" fontId="17" fillId="0" borderId="52" xfId="120" applyNumberFormat="1" applyFont="1" applyFill="1" applyBorder="1" applyAlignment="1">
      <alignment horizontal="right" vertical="top"/>
    </xf>
    <xf numFmtId="164" fontId="23" fillId="0" borderId="37" xfId="134" applyNumberFormat="1" applyFont="1" applyFill="1" applyBorder="1" applyAlignment="1">
      <alignment horizontal="right" vertical="top"/>
    </xf>
    <xf numFmtId="164" fontId="17" fillId="0" borderId="41" xfId="173" applyNumberFormat="1" applyFont="1" applyFill="1" applyBorder="1" applyAlignment="1">
      <alignment horizontal="right" vertical="top"/>
    </xf>
    <xf numFmtId="164" fontId="23" fillId="0" borderId="52" xfId="131" applyNumberFormat="1" applyFont="1" applyFill="1" applyBorder="1" applyAlignment="1">
      <alignment horizontal="right" vertical="top"/>
    </xf>
    <xf numFmtId="164" fontId="17" fillId="0" borderId="41" xfId="142" applyNumberFormat="1" applyFont="1" applyFill="1" applyBorder="1" applyAlignment="1">
      <alignment horizontal="right" vertical="top"/>
    </xf>
    <xf numFmtId="164" fontId="17" fillId="0" borderId="45" xfId="173" applyNumberFormat="1" applyFont="1" applyFill="1" applyBorder="1" applyAlignment="1">
      <alignment horizontal="right" vertical="top"/>
    </xf>
    <xf numFmtId="164" fontId="17" fillId="0" borderId="52" xfId="134" applyNumberFormat="1" applyFont="1" applyFill="1" applyBorder="1" applyAlignment="1">
      <alignment horizontal="right" vertical="top"/>
    </xf>
    <xf numFmtId="164" fontId="23" fillId="0" borderId="52" xfId="134" applyNumberFormat="1" applyFont="1" applyFill="1" applyBorder="1" applyAlignment="1">
      <alignment horizontal="right" vertical="top"/>
    </xf>
    <xf numFmtId="165" fontId="17" fillId="0" borderId="41" xfId="164" applyNumberFormat="1" applyFont="1" applyFill="1" applyBorder="1" applyAlignment="1">
      <alignment horizontal="right" vertical="top"/>
    </xf>
    <xf numFmtId="165" fontId="17" fillId="0" borderId="41" xfId="140" applyNumberFormat="1" applyFont="1" applyFill="1" applyBorder="1" applyAlignment="1">
      <alignment horizontal="right" vertical="top"/>
    </xf>
    <xf numFmtId="165" fontId="17" fillId="0" borderId="45" xfId="164" applyNumberFormat="1" applyFont="1" applyFill="1" applyBorder="1" applyAlignment="1">
      <alignment horizontal="right" vertical="top"/>
    </xf>
    <xf numFmtId="165" fontId="17" fillId="0" borderId="52" xfId="132" applyNumberFormat="1" applyFont="1" applyFill="1" applyBorder="1" applyAlignment="1">
      <alignment horizontal="right" vertical="top"/>
    </xf>
    <xf numFmtId="165" fontId="17" fillId="0" borderId="42" xfId="165" applyNumberFormat="1" applyFont="1" applyFill="1" applyBorder="1" applyAlignment="1">
      <alignment horizontal="right" vertical="top"/>
    </xf>
    <xf numFmtId="165" fontId="17" fillId="0" borderId="42" xfId="170" applyNumberFormat="1" applyFont="1" applyFill="1" applyBorder="1" applyAlignment="1">
      <alignment horizontal="right" vertical="top"/>
    </xf>
    <xf numFmtId="165" fontId="17" fillId="0" borderId="46" xfId="165" applyNumberFormat="1" applyFont="1" applyFill="1" applyBorder="1" applyAlignment="1">
      <alignment horizontal="right" vertical="top"/>
    </xf>
    <xf numFmtId="165" fontId="17" fillId="0" borderId="51" xfId="159" applyNumberFormat="1" applyFont="1" applyFill="1" applyBorder="1" applyAlignment="1">
      <alignment horizontal="right" vertical="top"/>
    </xf>
    <xf numFmtId="0" fontId="16" fillId="4" borderId="0" xfId="160" applyFont="1" applyFill="1" applyBorder="1" applyAlignment="1">
      <alignment vertical="top" wrapText="1"/>
    </xf>
    <xf numFmtId="0" fontId="16" fillId="4" borderId="0" xfId="161" applyFont="1" applyFill="1" applyBorder="1" applyAlignment="1">
      <alignment horizontal="left" vertical="top" wrapText="1"/>
    </xf>
    <xf numFmtId="165" fontId="17" fillId="0" borderId="47" xfId="162" applyNumberFormat="1" applyFont="1" applyFill="1" applyBorder="1" applyAlignment="1">
      <alignment horizontal="right" vertical="top"/>
    </xf>
    <xf numFmtId="169" fontId="17" fillId="0" borderId="30" xfId="163" applyNumberFormat="1" applyFont="1" applyFill="1" applyBorder="1" applyAlignment="1">
      <alignment horizontal="right" vertical="top"/>
    </xf>
    <xf numFmtId="166" fontId="17" fillId="0" borderId="29" xfId="172" applyNumberFormat="1" applyFont="1" applyFill="1" applyBorder="1" applyAlignment="1">
      <alignment horizontal="right" vertical="top"/>
    </xf>
    <xf numFmtId="164" fontId="17" fillId="0" borderId="29" xfId="173" applyNumberFormat="1" applyFont="1" applyFill="1" applyBorder="1" applyAlignment="1">
      <alignment horizontal="right" vertical="top"/>
    </xf>
    <xf numFmtId="165" fontId="17" fillId="0" borderId="29" xfId="164" applyNumberFormat="1" applyFont="1" applyFill="1" applyBorder="1" applyAlignment="1">
      <alignment horizontal="right" vertical="top"/>
    </xf>
    <xf numFmtId="165" fontId="17" fillId="0" borderId="30" xfId="165" applyNumberFormat="1" applyFont="1" applyFill="1" applyBorder="1" applyAlignment="1">
      <alignment horizontal="right" vertical="top"/>
    </xf>
    <xf numFmtId="164" fontId="23" fillId="0" borderId="71" xfId="134" applyNumberFormat="1" applyFont="1" applyFill="1" applyBorder="1" applyAlignment="1">
      <alignment horizontal="right" vertical="top"/>
    </xf>
    <xf numFmtId="0" fontId="0" fillId="0" borderId="59" xfId="0" applyBorder="1"/>
    <xf numFmtId="0" fontId="16" fillId="4" borderId="43" xfId="156" applyFont="1" applyFill="1" applyBorder="1" applyAlignment="1">
      <alignment horizontal="left" vertical="top" wrapText="1"/>
    </xf>
    <xf numFmtId="0" fontId="16" fillId="4" borderId="39" xfId="151" applyFont="1" applyFill="1" applyBorder="1" applyAlignment="1">
      <alignment horizontal="left" vertical="top" wrapText="1"/>
    </xf>
    <xf numFmtId="165" fontId="17" fillId="0" borderId="44" xfId="157" applyNumberFormat="1" applyFont="1" applyFill="1" applyBorder="1" applyAlignment="1">
      <alignment horizontal="right" vertical="top"/>
    </xf>
    <xf numFmtId="165" fontId="17" fillId="0" borderId="40" xfId="152" applyNumberFormat="1" applyFont="1" applyFill="1" applyBorder="1" applyAlignment="1">
      <alignment horizontal="right" vertical="top"/>
    </xf>
    <xf numFmtId="169" fontId="17" fillId="0" borderId="46" xfId="158" applyNumberFormat="1" applyFont="1" applyFill="1" applyBorder="1" applyAlignment="1">
      <alignment horizontal="right" vertical="top"/>
    </xf>
    <xf numFmtId="169" fontId="17" fillId="0" borderId="42" xfId="153" applyNumberFormat="1" applyFont="1" applyFill="1" applyBorder="1" applyAlignment="1">
      <alignment horizontal="right" vertical="top"/>
    </xf>
    <xf numFmtId="166" fontId="17" fillId="0" borderId="45" xfId="120" applyNumberFormat="1" applyFont="1" applyFill="1" applyBorder="1" applyAlignment="1">
      <alignment horizontal="right" vertical="top"/>
    </xf>
    <xf numFmtId="166" fontId="17" fillId="0" borderId="41" xfId="116" applyNumberFormat="1" applyFont="1" applyFill="1" applyBorder="1" applyAlignment="1">
      <alignment horizontal="right" vertical="top"/>
    </xf>
    <xf numFmtId="164" fontId="17" fillId="0" borderId="45" xfId="134" applyNumberFormat="1" applyFont="1" applyFill="1" applyBorder="1" applyAlignment="1">
      <alignment horizontal="right" vertical="top"/>
    </xf>
    <xf numFmtId="164" fontId="17" fillId="0" borderId="41" xfId="131" applyNumberFormat="1" applyFont="1" applyFill="1" applyBorder="1" applyAlignment="1">
      <alignment horizontal="right" vertical="top"/>
    </xf>
    <xf numFmtId="165" fontId="17" fillId="0" borderId="45" xfId="132" applyNumberFormat="1" applyFont="1" applyFill="1" applyBorder="1" applyAlignment="1">
      <alignment horizontal="right" vertical="top"/>
    </xf>
    <xf numFmtId="165" fontId="17" fillId="0" borderId="41" xfId="129" applyNumberFormat="1" applyFont="1" applyFill="1" applyBorder="1" applyAlignment="1">
      <alignment horizontal="right" vertical="top"/>
    </xf>
    <xf numFmtId="165" fontId="17" fillId="0" borderId="46" xfId="159" applyNumberFormat="1" applyFont="1" applyFill="1" applyBorder="1" applyAlignment="1">
      <alignment horizontal="right" vertical="top"/>
    </xf>
    <xf numFmtId="165" fontId="17" fillId="0" borderId="42" xfId="154" applyNumberFormat="1" applyFont="1" applyFill="1" applyBorder="1" applyAlignment="1">
      <alignment horizontal="right" vertical="top"/>
    </xf>
    <xf numFmtId="0" fontId="16" fillId="4" borderId="72" xfId="156" applyFont="1" applyFill="1" applyBorder="1" applyAlignment="1">
      <alignment horizontal="left" vertical="top" wrapText="1"/>
    </xf>
    <xf numFmtId="165" fontId="17" fillId="0" borderId="73" xfId="157" applyNumberFormat="1" applyFont="1" applyFill="1" applyBorder="1" applyAlignment="1">
      <alignment horizontal="right" vertical="top"/>
    </xf>
    <xf numFmtId="169" fontId="17" fillId="0" borderId="74" xfId="158" applyNumberFormat="1" applyFont="1" applyFill="1" applyBorder="1" applyAlignment="1">
      <alignment horizontal="right" vertical="top"/>
    </xf>
    <xf numFmtId="166" fontId="17" fillId="0" borderId="75" xfId="120" applyNumberFormat="1" applyFont="1" applyFill="1" applyBorder="1" applyAlignment="1">
      <alignment horizontal="right" vertical="top"/>
    </xf>
    <xf numFmtId="164" fontId="17" fillId="0" borderId="75" xfId="134" applyNumberFormat="1" applyFont="1" applyFill="1" applyBorder="1" applyAlignment="1">
      <alignment horizontal="right" vertical="top"/>
    </xf>
    <xf numFmtId="165" fontId="17" fillId="0" borderId="75" xfId="132" applyNumberFormat="1" applyFont="1" applyFill="1" applyBorder="1" applyAlignment="1">
      <alignment horizontal="right" vertical="top"/>
    </xf>
    <xf numFmtId="165" fontId="17" fillId="0" borderId="74" xfId="159" applyNumberFormat="1" applyFont="1" applyFill="1" applyBorder="1" applyAlignment="1">
      <alignment horizontal="right" vertical="top"/>
    </xf>
    <xf numFmtId="0" fontId="37" fillId="4" borderId="48" xfId="160" applyFont="1" applyFill="1" applyBorder="1" applyAlignment="1">
      <alignment vertical="top" wrapText="1"/>
    </xf>
    <xf numFmtId="0" fontId="37" fillId="4" borderId="35" xfId="156" applyFont="1" applyFill="1" applyBorder="1" applyAlignment="1">
      <alignment horizontal="left" vertical="top" wrapText="1"/>
    </xf>
    <xf numFmtId="0" fontId="23" fillId="0" borderId="36" xfId="135" applyFont="1" applyFill="1" applyBorder="1" applyAlignment="1">
      <alignment horizontal="right" vertical="top"/>
    </xf>
    <xf numFmtId="169" fontId="23" fillId="0" borderId="38" xfId="158" applyNumberFormat="1" applyFont="1" applyFill="1" applyBorder="1" applyAlignment="1">
      <alignment horizontal="right" vertical="top"/>
    </xf>
    <xf numFmtId="166" fontId="23" fillId="0" borderId="37" xfId="120" applyNumberFormat="1" applyFont="1" applyFill="1" applyBorder="1" applyAlignment="1">
      <alignment horizontal="right" vertical="top"/>
    </xf>
    <xf numFmtId="165" fontId="23" fillId="0" borderId="37" xfId="132" applyNumberFormat="1" applyFont="1" applyFill="1" applyBorder="1" applyAlignment="1">
      <alignment horizontal="right" vertical="top"/>
    </xf>
    <xf numFmtId="165" fontId="23" fillId="0" borderId="38" xfId="159" applyNumberFormat="1" applyFont="1" applyFill="1" applyBorder="1" applyAlignment="1">
      <alignment horizontal="right" vertical="top"/>
    </xf>
    <xf numFmtId="0" fontId="37" fillId="4" borderId="39" xfId="156" applyFont="1" applyFill="1" applyBorder="1" applyAlignment="1">
      <alignment horizontal="left" vertical="top" wrapText="1"/>
    </xf>
    <xf numFmtId="0" fontId="23" fillId="0" borderId="40" xfId="135" applyFont="1" applyFill="1" applyBorder="1" applyAlignment="1">
      <alignment horizontal="right" vertical="top"/>
    </xf>
    <xf numFmtId="169" fontId="23" fillId="0" borderId="42" xfId="158" applyNumberFormat="1" applyFont="1" applyFill="1" applyBorder="1" applyAlignment="1">
      <alignment horizontal="right" vertical="top"/>
    </xf>
    <xf numFmtId="166" fontId="23" fillId="0" borderId="41" xfId="120" applyNumberFormat="1" applyFont="1" applyFill="1" applyBorder="1" applyAlignment="1">
      <alignment horizontal="right" vertical="top"/>
    </xf>
    <xf numFmtId="165" fontId="23" fillId="0" borderId="41" xfId="132" applyNumberFormat="1" applyFont="1" applyFill="1" applyBorder="1" applyAlignment="1">
      <alignment horizontal="right" vertical="top"/>
    </xf>
    <xf numFmtId="165" fontId="23" fillId="0" borderId="42" xfId="159" applyNumberFormat="1" applyFont="1" applyFill="1" applyBorder="1" applyAlignment="1">
      <alignment horizontal="right" vertical="top"/>
    </xf>
    <xf numFmtId="0" fontId="37" fillId="4" borderId="39" xfId="161" applyFont="1" applyFill="1" applyBorder="1" applyAlignment="1">
      <alignment horizontal="left" vertical="top" wrapText="1"/>
    </xf>
    <xf numFmtId="0" fontId="23" fillId="0" borderId="40" xfId="171" applyFont="1" applyFill="1" applyBorder="1" applyAlignment="1">
      <alignment horizontal="right" vertical="top"/>
    </xf>
    <xf numFmtId="169" fontId="23" fillId="0" borderId="42" xfId="163" applyNumberFormat="1" applyFont="1" applyFill="1" applyBorder="1" applyAlignment="1">
      <alignment horizontal="right" vertical="top"/>
    </xf>
    <xf numFmtId="166" fontId="23" fillId="0" borderId="41" xfId="172" applyNumberFormat="1" applyFont="1" applyFill="1" applyBorder="1" applyAlignment="1">
      <alignment horizontal="right" vertical="top"/>
    </xf>
    <xf numFmtId="164" fontId="23" fillId="0" borderId="41" xfId="173" applyNumberFormat="1" applyFont="1" applyFill="1" applyBorder="1" applyAlignment="1">
      <alignment horizontal="right" vertical="top"/>
    </xf>
    <xf numFmtId="165" fontId="23" fillId="0" borderId="41" xfId="164" applyNumberFormat="1" applyFont="1" applyFill="1" applyBorder="1" applyAlignment="1">
      <alignment horizontal="right" vertical="top"/>
    </xf>
    <xf numFmtId="165" fontId="23" fillId="0" borderId="42" xfId="165" applyNumberFormat="1" applyFont="1" applyFill="1" applyBorder="1" applyAlignment="1">
      <alignment horizontal="right" vertical="top"/>
    </xf>
    <xf numFmtId="0" fontId="37" fillId="4" borderId="48" xfId="150" applyFont="1" applyFill="1" applyBorder="1" applyAlignment="1">
      <alignment vertical="top" wrapText="1"/>
    </xf>
    <xf numFmtId="0" fontId="37" fillId="4" borderId="49" xfId="156" applyFont="1" applyFill="1" applyBorder="1" applyAlignment="1">
      <alignment horizontal="left" vertical="top" wrapText="1"/>
    </xf>
    <xf numFmtId="0" fontId="23" fillId="0" borderId="50" xfId="135" applyFont="1" applyFill="1" applyBorder="1" applyAlignment="1">
      <alignment horizontal="right" vertical="top"/>
    </xf>
    <xf numFmtId="169" fontId="23" fillId="0" borderId="51" xfId="158" applyNumberFormat="1" applyFont="1" applyFill="1" applyBorder="1" applyAlignment="1">
      <alignment horizontal="right" vertical="top"/>
    </xf>
    <xf numFmtId="166" fontId="23" fillId="0" borderId="52" xfId="120" applyNumberFormat="1" applyFont="1" applyFill="1" applyBorder="1" applyAlignment="1">
      <alignment horizontal="right" vertical="top"/>
    </xf>
    <xf numFmtId="165" fontId="23" fillId="0" borderId="52" xfId="132" applyNumberFormat="1" applyFont="1" applyFill="1" applyBorder="1" applyAlignment="1">
      <alignment horizontal="right" vertical="top"/>
    </xf>
    <xf numFmtId="165" fontId="23" fillId="0" borderId="51" xfId="159" applyNumberFormat="1" applyFont="1" applyFill="1" applyBorder="1" applyAlignment="1">
      <alignment horizontal="right" vertical="top"/>
    </xf>
    <xf numFmtId="0" fontId="37" fillId="4" borderId="49" xfId="160" applyFont="1" applyFill="1" applyBorder="1" applyAlignment="1">
      <alignment vertical="top" wrapText="1"/>
    </xf>
    <xf numFmtId="0" fontId="37" fillId="4" borderId="68" xfId="160" applyFont="1" applyFill="1" applyBorder="1" applyAlignment="1">
      <alignment vertical="top" wrapText="1"/>
    </xf>
    <xf numFmtId="0" fontId="37" fillId="4" borderId="68" xfId="156" applyFont="1" applyFill="1" applyBorder="1" applyAlignment="1">
      <alignment horizontal="left" vertical="top" wrapText="1"/>
    </xf>
    <xf numFmtId="0" fontId="37" fillId="4" borderId="76" xfId="156" applyFont="1" applyFill="1" applyBorder="1" applyAlignment="1">
      <alignment horizontal="left" vertical="top" wrapText="1"/>
    </xf>
    <xf numFmtId="0" fontId="23" fillId="0" borderId="69" xfId="135" applyFont="1" applyFill="1" applyBorder="1" applyAlignment="1">
      <alignment horizontal="right" vertical="top"/>
    </xf>
    <xf numFmtId="169" fontId="23" fillId="0" borderId="70" xfId="158" applyNumberFormat="1" applyFont="1" applyFill="1" applyBorder="1" applyAlignment="1">
      <alignment horizontal="right" vertical="top"/>
    </xf>
    <xf numFmtId="166" fontId="23" fillId="0" borderId="71" xfId="120" applyNumberFormat="1" applyFont="1" applyFill="1" applyBorder="1" applyAlignment="1">
      <alignment horizontal="right" vertical="top"/>
    </xf>
    <xf numFmtId="165" fontId="23" fillId="0" borderId="71" xfId="132" applyNumberFormat="1" applyFont="1" applyFill="1" applyBorder="1" applyAlignment="1">
      <alignment horizontal="right" vertical="top"/>
    </xf>
    <xf numFmtId="165" fontId="23" fillId="0" borderId="70" xfId="159" applyNumberFormat="1" applyFont="1" applyFill="1" applyBorder="1" applyAlignment="1">
      <alignment horizontal="right" vertical="top"/>
    </xf>
    <xf numFmtId="0" fontId="34" fillId="4" borderId="0" xfId="160" applyFont="1" applyFill="1" applyBorder="1" applyAlignment="1">
      <alignment vertical="top" wrapText="1"/>
    </xf>
    <xf numFmtId="0" fontId="34" fillId="4" borderId="72" xfId="156" applyFont="1" applyFill="1" applyBorder="1" applyAlignment="1">
      <alignment horizontal="left" vertical="top" wrapText="1"/>
    </xf>
    <xf numFmtId="0" fontId="34" fillId="0" borderId="73" xfId="135" applyFont="1" applyFill="1" applyBorder="1" applyAlignment="1">
      <alignment horizontal="right" vertical="top"/>
    </xf>
    <xf numFmtId="169" fontId="34" fillId="0" borderId="74" xfId="158" applyNumberFormat="1" applyFont="1" applyFill="1" applyBorder="1" applyAlignment="1">
      <alignment horizontal="right" vertical="top"/>
    </xf>
    <xf numFmtId="166" fontId="34" fillId="0" borderId="75" xfId="120" applyNumberFormat="1" applyFont="1" applyFill="1" applyBorder="1" applyAlignment="1">
      <alignment horizontal="right" vertical="top"/>
    </xf>
    <xf numFmtId="164" fontId="34" fillId="0" borderId="75" xfId="134" applyNumberFormat="1" applyFont="1" applyFill="1" applyBorder="1" applyAlignment="1">
      <alignment horizontal="right" vertical="top"/>
    </xf>
    <xf numFmtId="165" fontId="34" fillId="0" borderId="75" xfId="132" applyNumberFormat="1" applyFont="1" applyFill="1" applyBorder="1" applyAlignment="1">
      <alignment horizontal="right" vertical="top"/>
    </xf>
    <xf numFmtId="165" fontId="34" fillId="0" borderId="74" xfId="159" applyNumberFormat="1" applyFont="1" applyFill="1" applyBorder="1" applyAlignment="1">
      <alignment horizontal="right" vertical="top"/>
    </xf>
    <xf numFmtId="0" fontId="34" fillId="4" borderId="49" xfId="160" applyFont="1" applyFill="1" applyBorder="1" applyAlignment="1">
      <alignment vertical="top" wrapText="1"/>
    </xf>
    <xf numFmtId="0" fontId="34" fillId="4" borderId="39" xfId="156" applyFont="1" applyFill="1" applyBorder="1" applyAlignment="1">
      <alignment horizontal="left" vertical="top" wrapText="1"/>
    </xf>
    <xf numFmtId="0" fontId="34" fillId="4" borderId="35" xfId="156" applyFont="1" applyFill="1" applyBorder="1" applyAlignment="1">
      <alignment horizontal="left" vertical="top" wrapText="1"/>
    </xf>
    <xf numFmtId="0" fontId="34" fillId="0" borderId="40" xfId="135" applyFont="1" applyFill="1" applyBorder="1" applyAlignment="1">
      <alignment horizontal="right" vertical="top"/>
    </xf>
    <xf numFmtId="169" fontId="34" fillId="0" borderId="42" xfId="158" applyNumberFormat="1" applyFont="1" applyFill="1" applyBorder="1" applyAlignment="1">
      <alignment horizontal="right" vertical="top"/>
    </xf>
    <xf numFmtId="166" fontId="34" fillId="0" borderId="41" xfId="120" applyNumberFormat="1" applyFont="1" applyFill="1" applyBorder="1" applyAlignment="1">
      <alignment horizontal="right" vertical="top"/>
    </xf>
    <xf numFmtId="164" fontId="34" fillId="0" borderId="41" xfId="134" applyNumberFormat="1" applyFont="1" applyFill="1" applyBorder="1" applyAlignment="1">
      <alignment horizontal="right" vertical="top"/>
    </xf>
    <xf numFmtId="165" fontId="34" fillId="0" borderId="41" xfId="132" applyNumberFormat="1" applyFont="1" applyFill="1" applyBorder="1" applyAlignment="1">
      <alignment horizontal="right" vertical="top"/>
    </xf>
    <xf numFmtId="165" fontId="34" fillId="0" borderId="42" xfId="159" applyNumberFormat="1" applyFont="1" applyFill="1" applyBorder="1" applyAlignment="1">
      <alignment horizontal="right" vertical="top"/>
    </xf>
    <xf numFmtId="0" fontId="34" fillId="4" borderId="49" xfId="156" applyFont="1" applyFill="1" applyBorder="1" applyAlignment="1">
      <alignment horizontal="left" vertical="top" wrapText="1"/>
    </xf>
    <xf numFmtId="0" fontId="34" fillId="0" borderId="50" xfId="135" applyFont="1" applyFill="1" applyBorder="1" applyAlignment="1">
      <alignment horizontal="right" vertical="top"/>
    </xf>
    <xf numFmtId="169" fontId="34" fillId="0" borderId="51" xfId="158" applyNumberFormat="1" applyFont="1" applyFill="1" applyBorder="1" applyAlignment="1">
      <alignment horizontal="right" vertical="top"/>
    </xf>
    <xf numFmtId="166" fontId="34" fillId="0" borderId="52" xfId="120" applyNumberFormat="1" applyFont="1" applyFill="1" applyBorder="1" applyAlignment="1">
      <alignment horizontal="right" vertical="top"/>
    </xf>
    <xf numFmtId="164" fontId="34" fillId="0" borderId="52" xfId="134" applyNumberFormat="1" applyFont="1" applyFill="1" applyBorder="1" applyAlignment="1">
      <alignment horizontal="right" vertical="top"/>
    </xf>
    <xf numFmtId="165" fontId="34" fillId="0" borderId="52" xfId="132" applyNumberFormat="1" applyFont="1" applyFill="1" applyBorder="1" applyAlignment="1">
      <alignment horizontal="right" vertical="top"/>
    </xf>
    <xf numFmtId="165" fontId="34" fillId="0" borderId="51" xfId="159" applyNumberFormat="1" applyFont="1" applyFill="1" applyBorder="1" applyAlignment="1">
      <alignment horizontal="right" vertical="top"/>
    </xf>
    <xf numFmtId="0" fontId="34" fillId="4" borderId="49" xfId="150" applyFont="1" applyFill="1" applyBorder="1" applyAlignment="1">
      <alignment vertical="top" wrapText="1"/>
    </xf>
    <xf numFmtId="0" fontId="34" fillId="4" borderId="39" xfId="161" applyFont="1" applyFill="1" applyBorder="1" applyAlignment="1">
      <alignment horizontal="left" vertical="top" wrapText="1"/>
    </xf>
    <xf numFmtId="0" fontId="34" fillId="0" borderId="40" xfId="171" applyFont="1" applyFill="1" applyBorder="1" applyAlignment="1">
      <alignment horizontal="right" vertical="top"/>
    </xf>
    <xf numFmtId="169" fontId="34" fillId="0" borderId="42" xfId="163" applyNumberFormat="1" applyFont="1" applyFill="1" applyBorder="1" applyAlignment="1">
      <alignment horizontal="right" vertical="top"/>
    </xf>
    <xf numFmtId="166" fontId="34" fillId="0" borderId="41" xfId="172" applyNumberFormat="1" applyFont="1" applyFill="1" applyBorder="1" applyAlignment="1">
      <alignment horizontal="right" vertical="top"/>
    </xf>
    <xf numFmtId="164" fontId="34" fillId="0" borderId="41" xfId="173" applyNumberFormat="1" applyFont="1" applyFill="1" applyBorder="1" applyAlignment="1">
      <alignment horizontal="right" vertical="top"/>
    </xf>
    <xf numFmtId="165" fontId="34" fillId="0" borderId="41" xfId="164" applyNumberFormat="1" applyFont="1" applyFill="1" applyBorder="1" applyAlignment="1">
      <alignment horizontal="right" vertical="top"/>
    </xf>
    <xf numFmtId="165" fontId="34" fillId="0" borderId="42" xfId="165" applyNumberFormat="1" applyFont="1" applyFill="1" applyBorder="1" applyAlignment="1">
      <alignment horizontal="right" vertical="top"/>
    </xf>
    <xf numFmtId="0" fontId="34" fillId="4" borderId="68" xfId="160" applyFont="1" applyFill="1" applyBorder="1" applyAlignment="1">
      <alignment vertical="top" wrapText="1"/>
    </xf>
    <xf numFmtId="0" fontId="34" fillId="4" borderId="68" xfId="156" applyFont="1" applyFill="1" applyBorder="1" applyAlignment="1">
      <alignment horizontal="left" vertical="top" wrapText="1"/>
    </xf>
    <xf numFmtId="0" fontId="34" fillId="0" borderId="69" xfId="135" applyFont="1" applyFill="1" applyBorder="1" applyAlignment="1">
      <alignment horizontal="right" vertical="top"/>
    </xf>
    <xf numFmtId="169" fontId="34" fillId="0" borderId="70" xfId="158" applyNumberFormat="1" applyFont="1" applyFill="1" applyBorder="1" applyAlignment="1">
      <alignment horizontal="right" vertical="top"/>
    </xf>
    <xf numFmtId="166" fontId="34" fillId="0" borderId="71" xfId="120" applyNumberFormat="1" applyFont="1" applyFill="1" applyBorder="1" applyAlignment="1">
      <alignment horizontal="right" vertical="top"/>
    </xf>
    <xf numFmtId="164" fontId="34" fillId="0" borderId="71" xfId="134" applyNumberFormat="1" applyFont="1" applyFill="1" applyBorder="1" applyAlignment="1">
      <alignment horizontal="right" vertical="top"/>
    </xf>
    <xf numFmtId="165" fontId="34" fillId="0" borderId="71" xfId="132" applyNumberFormat="1" applyFont="1" applyFill="1" applyBorder="1" applyAlignment="1">
      <alignment horizontal="right" vertical="top"/>
    </xf>
    <xf numFmtId="165" fontId="34" fillId="0" borderId="70" xfId="159" applyNumberFormat="1" applyFont="1" applyFill="1" applyBorder="1" applyAlignment="1">
      <alignment horizontal="right" vertical="top"/>
    </xf>
    <xf numFmtId="0" fontId="37" fillId="4" borderId="49" xfId="151" applyFont="1" applyFill="1" applyBorder="1" applyAlignment="1">
      <alignment horizontal="left" vertical="top" wrapText="1"/>
    </xf>
    <xf numFmtId="0" fontId="23" fillId="0" borderId="50" xfId="174" applyFont="1" applyFill="1" applyBorder="1" applyAlignment="1">
      <alignment horizontal="right" vertical="top"/>
    </xf>
    <xf numFmtId="169" fontId="23" fillId="0" borderId="51" xfId="153" applyNumberFormat="1" applyFont="1" applyFill="1" applyBorder="1" applyAlignment="1">
      <alignment horizontal="right" vertical="top"/>
    </xf>
    <xf numFmtId="166" fontId="23" fillId="0" borderId="52" xfId="116" applyNumberFormat="1" applyFont="1" applyFill="1" applyBorder="1" applyAlignment="1">
      <alignment horizontal="right" vertical="top"/>
    </xf>
    <xf numFmtId="165" fontId="23" fillId="0" borderId="52" xfId="129" applyNumberFormat="1" applyFont="1" applyFill="1" applyBorder="1" applyAlignment="1">
      <alignment horizontal="right" vertical="top"/>
    </xf>
    <xf numFmtId="165" fontId="23" fillId="0" borderId="51" xfId="154" applyNumberFormat="1" applyFont="1" applyFill="1" applyBorder="1" applyAlignment="1">
      <alignment horizontal="right" vertical="top"/>
    </xf>
    <xf numFmtId="164" fontId="27" fillId="0" borderId="75" xfId="134" applyNumberFormat="1" applyFont="1" applyFill="1" applyBorder="1" applyAlignment="1">
      <alignment horizontal="right" vertical="top"/>
    </xf>
    <xf numFmtId="164" fontId="27" fillId="0" borderId="52" xfId="134" applyNumberFormat="1" applyFont="1" applyFill="1" applyBorder="1" applyAlignment="1">
      <alignment horizontal="right" vertical="top"/>
    </xf>
    <xf numFmtId="164" fontId="27" fillId="0" borderId="41" xfId="134" applyNumberFormat="1" applyFont="1" applyFill="1" applyBorder="1" applyAlignment="1">
      <alignment horizontal="right" vertical="top"/>
    </xf>
    <xf numFmtId="0" fontId="34" fillId="4" borderId="68" xfId="150" applyFont="1" applyFill="1" applyBorder="1" applyAlignment="1">
      <alignment vertical="top" wrapText="1"/>
    </xf>
    <xf numFmtId="164" fontId="27" fillId="0" borderId="71" xfId="134" applyNumberFormat="1" applyFont="1" applyFill="1" applyBorder="1" applyAlignment="1">
      <alignment horizontal="right" vertical="top"/>
    </xf>
    <xf numFmtId="167" fontId="10" fillId="2" borderId="63" xfId="3" applyNumberFormat="1" applyFont="1" applyFill="1" applyBorder="1" applyAlignment="1">
      <alignment vertical="top" wrapText="1"/>
    </xf>
    <xf numFmtId="167" fontId="10" fillId="2" borderId="63" xfId="3" applyNumberFormat="1" applyFont="1" applyFill="1" applyBorder="1" applyAlignment="1">
      <alignment horizontal="left" vertical="top" wrapText="1"/>
    </xf>
    <xf numFmtId="167" fontId="10" fillId="2" borderId="64" xfId="3" applyNumberFormat="1" applyFont="1" applyFill="1" applyBorder="1" applyAlignment="1">
      <alignment horizontal="left" vertical="top" wrapText="1"/>
    </xf>
    <xf numFmtId="167" fontId="10" fillId="2" borderId="20" xfId="2" applyNumberFormat="1" applyFont="1" applyFill="1" applyBorder="1" applyAlignment="1">
      <alignment vertical="top" wrapText="1"/>
    </xf>
    <xf numFmtId="167" fontId="10" fillId="2" borderId="12" xfId="2" applyNumberFormat="1" applyFont="1" applyFill="1" applyBorder="1" applyAlignment="1">
      <alignment horizontal="left" vertical="top" wrapText="1"/>
    </xf>
    <xf numFmtId="167" fontId="10" fillId="2" borderId="8" xfId="2" applyNumberFormat="1" applyFont="1" applyFill="1" applyBorder="1" applyAlignment="1">
      <alignment horizontal="left" vertical="top" wrapText="1"/>
    </xf>
    <xf numFmtId="167" fontId="11" fillId="0" borderId="13" xfId="2" applyNumberFormat="1" applyFont="1" applyBorder="1" applyAlignment="1">
      <alignment horizontal="left" vertical="top"/>
    </xf>
    <xf numFmtId="167" fontId="11" fillId="0" borderId="14" xfId="2" applyNumberFormat="1" applyFont="1" applyBorder="1" applyAlignment="1">
      <alignment horizontal="right" vertical="top"/>
    </xf>
    <xf numFmtId="167" fontId="11" fillId="0" borderId="15" xfId="2" applyNumberFormat="1" applyFont="1" applyBorder="1" applyAlignment="1">
      <alignment horizontal="right" vertical="top"/>
    </xf>
    <xf numFmtId="167" fontId="10" fillId="2" borderId="21" xfId="2" applyNumberFormat="1" applyFont="1" applyFill="1" applyBorder="1" applyAlignment="1">
      <alignment vertical="top" wrapText="1"/>
    </xf>
    <xf numFmtId="167" fontId="10" fillId="2" borderId="21" xfId="2" applyNumberFormat="1" applyFont="1" applyFill="1" applyBorder="1" applyAlignment="1">
      <alignment horizontal="left" vertical="top" wrapText="1"/>
    </xf>
    <xf numFmtId="167" fontId="11" fillId="0" borderId="22" xfId="2" applyNumberFormat="1" applyFont="1" applyBorder="1" applyAlignment="1">
      <alignment horizontal="left" vertical="top"/>
    </xf>
    <xf numFmtId="167" fontId="11" fillId="0" borderId="23" xfId="2" applyNumberFormat="1" applyFont="1" applyBorder="1" applyAlignment="1">
      <alignment horizontal="right" vertical="top"/>
    </xf>
    <xf numFmtId="167" fontId="11" fillId="0" borderId="24" xfId="2" applyNumberFormat="1" applyFont="1" applyBorder="1" applyAlignment="1">
      <alignment horizontal="right" vertical="top"/>
    </xf>
    <xf numFmtId="167" fontId="10" fillId="2" borderId="63" xfId="2" applyNumberFormat="1" applyFont="1" applyFill="1" applyBorder="1" applyAlignment="1">
      <alignment vertical="top" wrapText="1"/>
    </xf>
    <xf numFmtId="167" fontId="10" fillId="2" borderId="63" xfId="2" applyNumberFormat="1" applyFont="1" applyFill="1" applyBorder="1" applyAlignment="1">
      <alignment horizontal="left" vertical="top" wrapText="1"/>
    </xf>
    <xf numFmtId="167" fontId="11" fillId="0" borderId="65" xfId="2" applyNumberFormat="1" applyFont="1" applyBorder="1" applyAlignment="1">
      <alignment horizontal="left" vertical="top"/>
    </xf>
    <xf numFmtId="167" fontId="11" fillId="0" borderId="66" xfId="2" applyNumberFormat="1" applyFont="1" applyBorder="1" applyAlignment="1">
      <alignment horizontal="right" vertical="top"/>
    </xf>
    <xf numFmtId="167" fontId="11" fillId="0" borderId="67" xfId="2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1" fillId="0" borderId="77" xfId="0" applyFont="1" applyBorder="1" applyAlignment="1">
      <alignment horizontal="center"/>
    </xf>
    <xf numFmtId="0" fontId="1" fillId="0" borderId="77" xfId="0" applyFont="1" applyBorder="1"/>
    <xf numFmtId="2" fontId="1" fillId="0" borderId="0" xfId="0" applyNumberFormat="1" applyFont="1"/>
    <xf numFmtId="0" fontId="41" fillId="0" borderId="0" xfId="0" applyFont="1"/>
    <xf numFmtId="0" fontId="0" fillId="0" borderId="0" xfId="0" applyAlignment="1">
      <alignment horizontal="left" vertical="top" wrapText="1"/>
    </xf>
    <xf numFmtId="0" fontId="3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left" wrapText="1"/>
    </xf>
    <xf numFmtId="0" fontId="4" fillId="0" borderId="4" xfId="2" applyFont="1" applyBorder="1" applyAlignment="1">
      <alignment horizontal="left" wrapText="1"/>
    </xf>
    <xf numFmtId="0" fontId="4" fillId="0" borderId="0" xfId="2" applyFont="1" applyBorder="1" applyAlignment="1">
      <alignment horizontal="center" wrapText="1"/>
    </xf>
    <xf numFmtId="0" fontId="4" fillId="0" borderId="2" xfId="2" applyFont="1" applyBorder="1" applyAlignment="1">
      <alignment horizontal="center" wrapText="1"/>
    </xf>
    <xf numFmtId="0" fontId="4" fillId="0" borderId="3" xfId="2" applyFont="1" applyBorder="1" applyAlignment="1">
      <alignment horizontal="center" wrapText="1"/>
    </xf>
    <xf numFmtId="0" fontId="5" fillId="0" borderId="0" xfId="2" applyFont="1" applyBorder="1" applyAlignment="1">
      <alignment horizontal="left" vertical="top" wrapText="1"/>
    </xf>
    <xf numFmtId="167" fontId="3" fillId="0" borderId="0" xfId="2" applyNumberFormat="1" applyFont="1" applyBorder="1" applyAlignment="1">
      <alignment horizontal="center" vertical="center" wrapText="1"/>
    </xf>
    <xf numFmtId="167" fontId="4" fillId="0" borderId="0" xfId="2" applyNumberFormat="1" applyFont="1" applyBorder="1" applyAlignment="1">
      <alignment horizontal="left" wrapText="1"/>
    </xf>
    <xf numFmtId="167" fontId="4" fillId="0" borderId="4" xfId="2" applyNumberFormat="1" applyFont="1" applyBorder="1" applyAlignment="1">
      <alignment horizontal="left" wrapText="1"/>
    </xf>
    <xf numFmtId="167" fontId="4" fillId="0" borderId="1" xfId="2" applyNumberFormat="1" applyFont="1" applyBorder="1" applyAlignment="1">
      <alignment horizontal="center" wrapText="1"/>
    </xf>
    <xf numFmtId="167" fontId="4" fillId="0" borderId="5" xfId="2" applyNumberFormat="1" applyFont="1" applyBorder="1" applyAlignment="1">
      <alignment horizontal="center" wrapText="1"/>
    </xf>
    <xf numFmtId="167" fontId="4" fillId="0" borderId="2" xfId="2" applyNumberFormat="1" applyFont="1" applyBorder="1" applyAlignment="1">
      <alignment horizontal="center" wrapText="1"/>
    </xf>
    <xf numFmtId="167" fontId="4" fillId="0" borderId="6" xfId="2" applyNumberFormat="1" applyFont="1" applyBorder="1" applyAlignment="1">
      <alignment horizontal="center" wrapText="1"/>
    </xf>
    <xf numFmtId="167" fontId="4" fillId="0" borderId="3" xfId="2" applyNumberFormat="1" applyFont="1" applyBorder="1" applyAlignment="1">
      <alignment horizontal="center" wrapText="1"/>
    </xf>
    <xf numFmtId="0" fontId="4" fillId="2" borderId="20" xfId="2" applyFont="1" applyFill="1" applyBorder="1" applyAlignment="1">
      <alignment horizontal="left" vertical="top" wrapText="1"/>
    </xf>
    <xf numFmtId="0" fontId="4" fillId="2" borderId="21" xfId="2" applyFont="1" applyFill="1" applyBorder="1" applyAlignment="1">
      <alignment horizontal="left" vertical="top" wrapText="1"/>
    </xf>
    <xf numFmtId="0" fontId="4" fillId="2" borderId="16" xfId="2" applyFont="1" applyFill="1" applyBorder="1" applyAlignment="1">
      <alignment horizontal="left" vertical="top" wrapText="1"/>
    </xf>
    <xf numFmtId="167" fontId="11" fillId="0" borderId="0" xfId="3" applyNumberFormat="1" applyFont="1" applyBorder="1" applyAlignment="1">
      <alignment horizontal="left" vertical="top" wrapText="1"/>
    </xf>
    <xf numFmtId="167" fontId="3" fillId="0" borderId="0" xfId="3" applyNumberFormat="1" applyFont="1" applyBorder="1" applyAlignment="1">
      <alignment horizontal="center" vertical="center" wrapText="1"/>
    </xf>
    <xf numFmtId="167" fontId="10" fillId="0" borderId="0" xfId="3" applyNumberFormat="1" applyFont="1" applyBorder="1" applyAlignment="1">
      <alignment horizontal="left" wrapText="1"/>
    </xf>
    <xf numFmtId="167" fontId="10" fillId="0" borderId="4" xfId="3" applyNumberFormat="1" applyFont="1" applyBorder="1" applyAlignment="1">
      <alignment horizontal="left" wrapText="1"/>
    </xf>
    <xf numFmtId="167" fontId="10" fillId="0" borderId="1" xfId="3" applyNumberFormat="1" applyFont="1" applyBorder="1" applyAlignment="1">
      <alignment horizontal="left" wrapText="1"/>
    </xf>
    <xf numFmtId="167" fontId="10" fillId="0" borderId="5" xfId="3" applyNumberFormat="1" applyFont="1" applyBorder="1" applyAlignment="1">
      <alignment horizontal="left" wrapText="1"/>
    </xf>
    <xf numFmtId="167" fontId="10" fillId="0" borderId="2" xfId="3" applyNumberFormat="1" applyFont="1" applyBorder="1" applyAlignment="1">
      <alignment horizontal="center" wrapText="1"/>
    </xf>
    <xf numFmtId="167" fontId="10" fillId="0" borderId="6" xfId="3" applyNumberFormat="1" applyFont="1" applyBorder="1" applyAlignment="1">
      <alignment horizontal="center" wrapText="1"/>
    </xf>
    <xf numFmtId="167" fontId="12" fillId="0" borderId="2" xfId="3" applyNumberFormat="1" applyFont="1" applyBorder="1" applyAlignment="1">
      <alignment horizontal="center" wrapText="1"/>
    </xf>
    <xf numFmtId="167" fontId="12" fillId="0" borderId="6" xfId="3" applyNumberFormat="1" applyFont="1" applyBorder="1" applyAlignment="1">
      <alignment horizontal="center" wrapText="1"/>
    </xf>
    <xf numFmtId="167" fontId="10" fillId="0" borderId="3" xfId="3" applyNumberFormat="1" applyFont="1" applyBorder="1" applyAlignment="1">
      <alignment horizontal="center" wrapText="1"/>
    </xf>
    <xf numFmtId="0" fontId="5" fillId="0" borderId="0" xfId="1" applyFont="1" applyBorder="1" applyAlignment="1">
      <alignment horizontal="left" vertical="top" wrapText="1"/>
    </xf>
    <xf numFmtId="167" fontId="5" fillId="0" borderId="0" xfId="2" applyNumberFormat="1" applyFont="1" applyBorder="1" applyAlignment="1">
      <alignment horizontal="left" vertical="top" wrapText="1"/>
    </xf>
    <xf numFmtId="167" fontId="4" fillId="0" borderId="1" xfId="2" applyNumberFormat="1" applyFont="1" applyBorder="1" applyAlignment="1">
      <alignment horizontal="left" wrapText="1"/>
    </xf>
    <xf numFmtId="167" fontId="4" fillId="0" borderId="5" xfId="2" applyNumberFormat="1" applyFont="1" applyBorder="1" applyAlignment="1">
      <alignment horizontal="left" wrapText="1"/>
    </xf>
    <xf numFmtId="167" fontId="12" fillId="0" borderId="2" xfId="2" applyNumberFormat="1" applyFont="1" applyBorder="1" applyAlignment="1">
      <alignment horizontal="center" wrapText="1"/>
    </xf>
    <xf numFmtId="167" fontId="12" fillId="0" borderId="6" xfId="2" applyNumberFormat="1" applyFont="1" applyBorder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0" fontId="4" fillId="0" borderId="5" xfId="2" applyFont="1" applyBorder="1" applyAlignment="1">
      <alignment horizontal="center" wrapText="1"/>
    </xf>
    <xf numFmtId="0" fontId="4" fillId="0" borderId="6" xfId="2" applyFont="1" applyBorder="1" applyAlignment="1">
      <alignment horizontal="center" wrapText="1"/>
    </xf>
    <xf numFmtId="0" fontId="3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0" borderId="1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4" fillId="0" borderId="2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5" fillId="0" borderId="20" xfId="4" applyFont="1" applyBorder="1" applyAlignment="1">
      <alignment horizontal="center" vertical="top" wrapText="1"/>
    </xf>
    <xf numFmtId="167" fontId="4" fillId="2" borderId="21" xfId="4" applyNumberFormat="1" applyFont="1" applyFill="1" applyBorder="1" applyAlignment="1">
      <alignment horizontal="left" vertical="top" wrapText="1"/>
    </xf>
    <xf numFmtId="167" fontId="4" fillId="2" borderId="0" xfId="4" applyNumberFormat="1" applyFont="1" applyFill="1" applyBorder="1" applyAlignment="1">
      <alignment horizontal="left" vertical="top" wrapText="1"/>
    </xf>
    <xf numFmtId="167" fontId="4" fillId="2" borderId="4" xfId="4" applyNumberFormat="1" applyFont="1" applyFill="1" applyBorder="1" applyAlignment="1">
      <alignment horizontal="left" vertical="top" wrapText="1"/>
    </xf>
    <xf numFmtId="167" fontId="3" fillId="0" borderId="0" xfId="4" applyNumberFormat="1" applyFont="1" applyBorder="1" applyAlignment="1">
      <alignment horizontal="center" vertical="center" wrapText="1"/>
    </xf>
    <xf numFmtId="167" fontId="4" fillId="0" borderId="0" xfId="4" applyNumberFormat="1" applyFont="1" applyBorder="1" applyAlignment="1">
      <alignment horizontal="left" wrapText="1"/>
    </xf>
    <xf numFmtId="167" fontId="4" fillId="0" borderId="4" xfId="4" applyNumberFormat="1" applyFont="1" applyBorder="1" applyAlignment="1">
      <alignment horizontal="left" wrapText="1"/>
    </xf>
    <xf numFmtId="167" fontId="4" fillId="0" borderId="1" xfId="4" applyNumberFormat="1" applyFont="1" applyBorder="1" applyAlignment="1">
      <alignment horizontal="center" wrapText="1"/>
    </xf>
    <xf numFmtId="167" fontId="4" fillId="0" borderId="5" xfId="4" applyNumberFormat="1" applyFont="1" applyBorder="1" applyAlignment="1">
      <alignment horizontal="center" wrapText="1"/>
    </xf>
    <xf numFmtId="167" fontId="4" fillId="0" borderId="2" xfId="4" applyNumberFormat="1" applyFont="1" applyBorder="1" applyAlignment="1">
      <alignment horizontal="center" wrapText="1"/>
    </xf>
    <xf numFmtId="167" fontId="4" fillId="0" borderId="6" xfId="4" applyNumberFormat="1" applyFont="1" applyBorder="1" applyAlignment="1">
      <alignment horizontal="center" wrapText="1"/>
    </xf>
    <xf numFmtId="167" fontId="4" fillId="0" borderId="3" xfId="4" applyNumberFormat="1" applyFont="1" applyBorder="1" applyAlignment="1">
      <alignment horizontal="center" wrapText="1"/>
    </xf>
    <xf numFmtId="167" fontId="4" fillId="0" borderId="0" xfId="4" applyNumberFormat="1" applyFont="1" applyBorder="1" applyAlignment="1">
      <alignment horizontal="center" wrapText="1"/>
    </xf>
    <xf numFmtId="167" fontId="4" fillId="2" borderId="20" xfId="4" applyNumberFormat="1" applyFont="1" applyFill="1" applyBorder="1" applyAlignment="1">
      <alignment horizontal="left" vertical="top" wrapText="1"/>
    </xf>
    <xf numFmtId="167" fontId="4" fillId="2" borderId="28" xfId="4" applyNumberFormat="1" applyFont="1" applyFill="1" applyBorder="1" applyAlignment="1">
      <alignment horizontal="left" vertical="top" wrapText="1"/>
    </xf>
    <xf numFmtId="167" fontId="11" fillId="0" borderId="0" xfId="5" applyNumberFormat="1" applyFont="1" applyBorder="1" applyAlignment="1">
      <alignment horizontal="left" vertical="top" wrapText="1"/>
    </xf>
    <xf numFmtId="0" fontId="3" fillId="0" borderId="0" xfId="4" applyFont="1" applyBorder="1" applyAlignment="1">
      <alignment horizontal="center" vertical="center" wrapText="1"/>
    </xf>
    <xf numFmtId="0" fontId="5" fillId="0" borderId="0" xfId="4" applyFont="1" applyBorder="1" applyAlignment="1">
      <alignment horizontal="left" vertical="top" wrapText="1"/>
    </xf>
    <xf numFmtId="167" fontId="5" fillId="0" borderId="0" xfId="4" applyNumberFormat="1" applyFont="1" applyBorder="1" applyAlignment="1">
      <alignment horizontal="left" vertical="top" wrapText="1"/>
    </xf>
    <xf numFmtId="167" fontId="3" fillId="0" borderId="0" xfId="5" applyNumberFormat="1" applyFont="1" applyBorder="1" applyAlignment="1">
      <alignment horizontal="center" vertical="center" wrapText="1"/>
    </xf>
    <xf numFmtId="167" fontId="10" fillId="0" borderId="0" xfId="5" applyNumberFormat="1" applyFont="1" applyBorder="1" applyAlignment="1">
      <alignment horizontal="left" wrapText="1"/>
    </xf>
    <xf numFmtId="167" fontId="10" fillId="0" borderId="4" xfId="5" applyNumberFormat="1" applyFont="1" applyBorder="1" applyAlignment="1">
      <alignment horizontal="left" wrapText="1"/>
    </xf>
    <xf numFmtId="167" fontId="10" fillId="0" borderId="1" xfId="5" applyNumberFormat="1" applyFont="1" applyBorder="1" applyAlignment="1">
      <alignment horizontal="center" wrapText="1"/>
    </xf>
    <xf numFmtId="167" fontId="10" fillId="0" borderId="5" xfId="5" applyNumberFormat="1" applyFont="1" applyBorder="1" applyAlignment="1">
      <alignment horizontal="center" wrapText="1"/>
    </xf>
    <xf numFmtId="167" fontId="10" fillId="0" borderId="2" xfId="5" applyNumberFormat="1" applyFont="1" applyBorder="1" applyAlignment="1">
      <alignment horizontal="center" wrapText="1"/>
    </xf>
    <xf numFmtId="167" fontId="10" fillId="0" borderId="6" xfId="5" applyNumberFormat="1" applyFont="1" applyBorder="1" applyAlignment="1">
      <alignment horizontal="center" wrapText="1"/>
    </xf>
    <xf numFmtId="167" fontId="10" fillId="0" borderId="3" xfId="5" applyNumberFormat="1" applyFont="1" applyBorder="1" applyAlignment="1">
      <alignment horizontal="center" wrapText="1"/>
    </xf>
    <xf numFmtId="167" fontId="4" fillId="2" borderId="16" xfId="4" applyNumberFormat="1" applyFont="1" applyFill="1" applyBorder="1" applyAlignment="1">
      <alignment horizontal="left" vertical="top" wrapText="1"/>
    </xf>
    <xf numFmtId="0" fontId="4" fillId="0" borderId="2" xfId="4" applyFont="1" applyBorder="1" applyAlignment="1">
      <alignment horizontal="center" wrapText="1"/>
    </xf>
    <xf numFmtId="0" fontId="4" fillId="0" borderId="3" xfId="4" applyFont="1" applyBorder="1" applyAlignment="1">
      <alignment horizontal="center" wrapText="1"/>
    </xf>
    <xf numFmtId="0" fontId="4" fillId="0" borderId="0" xfId="4" applyFont="1" applyBorder="1" applyAlignment="1">
      <alignment horizontal="center" wrapText="1"/>
    </xf>
    <xf numFmtId="0" fontId="3" fillId="0" borderId="0" xfId="4" applyFont="1" applyBorder="1" applyAlignment="1">
      <alignment horizontal="left" vertical="center" wrapText="1"/>
    </xf>
    <xf numFmtId="0" fontId="4" fillId="0" borderId="0" xfId="4" applyFont="1" applyBorder="1" applyAlignment="1">
      <alignment horizontal="left" wrapText="1"/>
    </xf>
    <xf numFmtId="0" fontId="4" fillId="0" borderId="4" xfId="4" applyFont="1" applyBorder="1" applyAlignment="1">
      <alignment horizontal="left" wrapText="1"/>
    </xf>
    <xf numFmtId="0" fontId="4" fillId="0" borderId="1" xfId="4" applyFont="1" applyBorder="1" applyAlignment="1">
      <alignment horizontal="center" wrapText="1"/>
    </xf>
    <xf numFmtId="0" fontId="4" fillId="0" borderId="5" xfId="4" applyFont="1" applyBorder="1" applyAlignment="1">
      <alignment horizontal="center" wrapText="1"/>
    </xf>
    <xf numFmtId="0" fontId="4" fillId="0" borderId="6" xfId="4" applyFont="1" applyBorder="1" applyAlignment="1">
      <alignment horizontal="center" wrapText="1"/>
    </xf>
    <xf numFmtId="0" fontId="16" fillId="4" borderId="48" xfId="150" applyFont="1" applyFill="1" applyBorder="1" applyAlignment="1">
      <alignment horizontal="left" vertical="top" wrapText="1"/>
    </xf>
    <xf numFmtId="0" fontId="16" fillId="4" borderId="39" xfId="155" applyFont="1" applyFill="1" applyBorder="1" applyAlignment="1">
      <alignment horizontal="left" vertical="top" wrapText="1"/>
    </xf>
    <xf numFmtId="0" fontId="16" fillId="4" borderId="49" xfId="160" applyFont="1" applyFill="1" applyBorder="1" applyAlignment="1">
      <alignment horizontal="left" vertical="top" wrapText="1"/>
    </xf>
    <xf numFmtId="0" fontId="16" fillId="4" borderId="43" xfId="166" applyFont="1" applyFill="1" applyBorder="1" applyAlignment="1">
      <alignment horizontal="left" vertical="top" wrapText="1"/>
    </xf>
    <xf numFmtId="0" fontId="15" fillId="0" borderId="0" xfId="93" applyFont="1" applyFill="1" applyBorder="1" applyAlignment="1">
      <alignment horizontal="center" vertical="center" wrapText="1"/>
    </xf>
    <xf numFmtId="0" fontId="15" fillId="0" borderId="0" xfId="94" applyFont="1" applyFill="1" applyBorder="1" applyAlignment="1">
      <alignment horizontal="center" vertical="center" wrapText="1"/>
    </xf>
    <xf numFmtId="0" fontId="15" fillId="0" borderId="0" xfId="95" applyFont="1" applyFill="1" applyBorder="1" applyAlignment="1">
      <alignment horizontal="center" vertical="center" wrapText="1"/>
    </xf>
    <xf numFmtId="0" fontId="16" fillId="0" borderId="0" xfId="146" applyFont="1" applyFill="1" applyBorder="1" applyAlignment="1">
      <alignment horizontal="left" wrapText="1"/>
    </xf>
    <xf numFmtId="0" fontId="16" fillId="0" borderId="0" xfId="147" applyFont="1" applyFill="1" applyBorder="1" applyAlignment="1">
      <alignment horizontal="left" wrapText="1"/>
    </xf>
    <xf numFmtId="0" fontId="16" fillId="0" borderId="31" xfId="148" applyFont="1" applyFill="1" applyBorder="1" applyAlignment="1">
      <alignment horizontal="left" wrapText="1"/>
    </xf>
    <xf numFmtId="0" fontId="16" fillId="0" borderId="31" xfId="149" applyFont="1" applyFill="1" applyBorder="1" applyAlignment="1">
      <alignment horizontal="left" wrapText="1"/>
    </xf>
    <xf numFmtId="0" fontId="16" fillId="0" borderId="47" xfId="126" applyFont="1" applyFill="1" applyBorder="1" applyAlignment="1">
      <alignment horizontal="center" wrapText="1"/>
    </xf>
    <xf numFmtId="0" fontId="16" fillId="0" borderId="32" xfId="111" applyFont="1" applyFill="1" applyBorder="1" applyAlignment="1">
      <alignment horizontal="center" wrapText="1"/>
    </xf>
    <xf numFmtId="0" fontId="16" fillId="0" borderId="30" xfId="127" applyFont="1" applyFill="1" applyBorder="1" applyAlignment="1">
      <alignment horizontal="center" wrapText="1"/>
    </xf>
    <xf numFmtId="0" fontId="16" fillId="0" borderId="34" xfId="128" applyFont="1" applyFill="1" applyBorder="1" applyAlignment="1">
      <alignment horizontal="center" wrapText="1"/>
    </xf>
    <xf numFmtId="0" fontId="16" fillId="0" borderId="29" xfId="108" applyFont="1" applyFill="1" applyBorder="1" applyAlignment="1">
      <alignment horizontal="center" wrapText="1"/>
    </xf>
    <xf numFmtId="0" fontId="16" fillId="0" borderId="33" xfId="112" applyFont="1" applyFill="1" applyBorder="1" applyAlignment="1">
      <alignment horizontal="center" wrapText="1"/>
    </xf>
    <xf numFmtId="0" fontId="16" fillId="0" borderId="30" xfId="109" applyFont="1" applyFill="1" applyBorder="1" applyAlignment="1">
      <alignment horizontal="center" wrapText="1"/>
    </xf>
    <xf numFmtId="0" fontId="17" fillId="0" borderId="0" xfId="102" applyFont="1" applyFill="1" applyBorder="1" applyAlignment="1">
      <alignment horizontal="left" vertical="top" wrapText="1"/>
    </xf>
    <xf numFmtId="0" fontId="17" fillId="0" borderId="0" xfId="103" applyFont="1" applyFill="1" applyBorder="1" applyAlignment="1">
      <alignment horizontal="left" vertical="top" wrapText="1"/>
    </xf>
    <xf numFmtId="0" fontId="17" fillId="0" borderId="0" xfId="104" applyFont="1" applyFill="1" applyBorder="1" applyAlignment="1">
      <alignment horizontal="left" vertical="top" wrapText="1"/>
    </xf>
    <xf numFmtId="0" fontId="17" fillId="0" borderId="0" xfId="105" applyFont="1" applyFill="1" applyBorder="1" applyAlignment="1">
      <alignment horizontal="left" vertical="top" wrapText="1"/>
    </xf>
    <xf numFmtId="0" fontId="16" fillId="0" borderId="0" xfId="106" applyFont="1" applyFill="1" applyBorder="1" applyAlignment="1">
      <alignment horizontal="left" wrapText="1"/>
    </xf>
    <xf numFmtId="0" fontId="16" fillId="0" borderId="31" xfId="110" applyFont="1" applyFill="1" applyBorder="1" applyAlignment="1">
      <alignment horizontal="left" wrapText="1"/>
    </xf>
    <xf numFmtId="0" fontId="16" fillId="0" borderId="0" xfId="107" applyFont="1" applyFill="1" applyBorder="1" applyAlignment="1">
      <alignment horizontal="center" wrapText="1"/>
    </xf>
    <xf numFmtId="0" fontId="11" fillId="0" borderId="0" xfId="6" applyFont="1" applyBorder="1" applyAlignment="1">
      <alignment horizontal="left" vertical="top" wrapText="1"/>
    </xf>
    <xf numFmtId="0" fontId="3" fillId="0" borderId="0" xfId="6" applyFont="1" applyBorder="1" applyAlignment="1">
      <alignment horizontal="center" vertical="center" wrapText="1"/>
    </xf>
    <xf numFmtId="0" fontId="10" fillId="0" borderId="0" xfId="6" applyFont="1" applyBorder="1" applyAlignment="1">
      <alignment horizontal="left" wrapText="1"/>
    </xf>
    <xf numFmtId="0" fontId="10" fillId="0" borderId="4" xfId="6" applyFont="1" applyBorder="1" applyAlignment="1">
      <alignment horizontal="left" wrapText="1"/>
    </xf>
    <xf numFmtId="0" fontId="10" fillId="0" borderId="1" xfId="6" applyFont="1" applyBorder="1" applyAlignment="1">
      <alignment horizontal="center" wrapText="1"/>
    </xf>
    <xf numFmtId="0" fontId="10" fillId="0" borderId="5" xfId="6" applyFont="1" applyBorder="1" applyAlignment="1">
      <alignment horizontal="center" wrapText="1"/>
    </xf>
    <xf numFmtId="0" fontId="10" fillId="0" borderId="2" xfId="6" applyFont="1" applyBorder="1" applyAlignment="1">
      <alignment horizontal="center" wrapText="1"/>
    </xf>
    <xf numFmtId="0" fontId="10" fillId="0" borderId="6" xfId="6" applyFont="1" applyBorder="1" applyAlignment="1">
      <alignment horizontal="center" wrapText="1"/>
    </xf>
    <xf numFmtId="0" fontId="10" fillId="0" borderId="3" xfId="6" applyFont="1" applyBorder="1" applyAlignment="1">
      <alignment horizontal="center" wrapText="1"/>
    </xf>
    <xf numFmtId="0" fontId="10" fillId="0" borderId="0" xfId="6" applyFont="1" applyBorder="1" applyAlignment="1">
      <alignment horizontal="center" wrapText="1"/>
    </xf>
    <xf numFmtId="0" fontId="10" fillId="2" borderId="20" xfId="6" applyFont="1" applyFill="1" applyBorder="1" applyAlignment="1">
      <alignment horizontal="left" vertical="top" wrapText="1"/>
    </xf>
    <xf numFmtId="0" fontId="10" fillId="2" borderId="21" xfId="6" applyFont="1" applyFill="1" applyBorder="1" applyAlignment="1">
      <alignment horizontal="left" vertical="top" wrapText="1"/>
    </xf>
    <xf numFmtId="0" fontId="10" fillId="2" borderId="16" xfId="6" applyFont="1" applyFill="1" applyBorder="1" applyAlignment="1">
      <alignment horizontal="left" vertical="top" wrapText="1"/>
    </xf>
    <xf numFmtId="0" fontId="3" fillId="0" borderId="0" xfId="6" applyFont="1" applyBorder="1" applyAlignment="1">
      <alignment horizontal="left" vertical="center" wrapText="1"/>
    </xf>
    <xf numFmtId="0" fontId="5" fillId="0" borderId="0" xfId="175" applyFont="1" applyBorder="1" applyAlignment="1">
      <alignment horizontal="left" vertical="top" wrapText="1"/>
    </xf>
    <xf numFmtId="0" fontId="3" fillId="0" borderId="0" xfId="175" applyFont="1" applyBorder="1" applyAlignment="1">
      <alignment horizontal="center" vertical="center" wrapText="1"/>
    </xf>
    <xf numFmtId="0" fontId="4" fillId="0" borderId="0" xfId="175" applyFont="1" applyBorder="1" applyAlignment="1">
      <alignment horizontal="left" wrapText="1"/>
    </xf>
    <xf numFmtId="0" fontId="4" fillId="0" borderId="4" xfId="175" applyFont="1" applyBorder="1" applyAlignment="1">
      <alignment horizontal="left" wrapText="1"/>
    </xf>
    <xf numFmtId="0" fontId="4" fillId="0" borderId="0" xfId="175" applyFont="1" applyBorder="1" applyAlignment="1">
      <alignment horizontal="center" wrapText="1"/>
    </xf>
    <xf numFmtId="0" fontId="4" fillId="0" borderId="2" xfId="175" applyFont="1" applyBorder="1" applyAlignment="1">
      <alignment horizontal="center" wrapText="1"/>
    </xf>
    <xf numFmtId="0" fontId="4" fillId="0" borderId="3" xfId="175" applyFont="1" applyBorder="1" applyAlignment="1">
      <alignment horizontal="center" wrapText="1"/>
    </xf>
    <xf numFmtId="0" fontId="4" fillId="0" borderId="1" xfId="175" applyFont="1" applyBorder="1" applyAlignment="1">
      <alignment horizontal="center" wrapText="1"/>
    </xf>
    <xf numFmtId="0" fontId="4" fillId="0" borderId="5" xfId="175" applyFont="1" applyBorder="1" applyAlignment="1">
      <alignment horizontal="center" wrapText="1"/>
    </xf>
    <xf numFmtId="0" fontId="4" fillId="0" borderId="6" xfId="175" applyFont="1" applyBorder="1" applyAlignment="1">
      <alignment horizontal="center" wrapText="1"/>
    </xf>
    <xf numFmtId="2" fontId="3" fillId="0" borderId="0" xfId="175" applyNumberFormat="1" applyFont="1" applyBorder="1" applyAlignment="1">
      <alignment horizontal="center" vertical="center" wrapText="1"/>
    </xf>
    <xf numFmtId="2" fontId="4" fillId="0" borderId="0" xfId="175" applyNumberFormat="1" applyFont="1" applyBorder="1" applyAlignment="1">
      <alignment horizontal="left" wrapText="1"/>
    </xf>
    <xf numFmtId="2" fontId="4" fillId="0" borderId="4" xfId="175" applyNumberFormat="1" applyFont="1" applyBorder="1" applyAlignment="1">
      <alignment horizontal="left" wrapText="1"/>
    </xf>
    <xf numFmtId="2" fontId="4" fillId="0" borderId="1" xfId="175" applyNumberFormat="1" applyFont="1" applyBorder="1" applyAlignment="1">
      <alignment horizontal="center" wrapText="1"/>
    </xf>
    <xf numFmtId="2" fontId="4" fillId="0" borderId="5" xfId="175" applyNumberFormat="1" applyFont="1" applyBorder="1" applyAlignment="1">
      <alignment horizontal="center" wrapText="1"/>
    </xf>
    <xf numFmtId="2" fontId="4" fillId="0" borderId="2" xfId="175" applyNumberFormat="1" applyFont="1" applyBorder="1" applyAlignment="1">
      <alignment horizontal="center" wrapText="1"/>
    </xf>
    <xf numFmtId="2" fontId="4" fillId="0" borderId="6" xfId="175" applyNumberFormat="1" applyFont="1" applyBorder="1" applyAlignment="1">
      <alignment horizontal="center" wrapText="1"/>
    </xf>
    <xf numFmtId="2" fontId="4" fillId="0" borderId="3" xfId="175" applyNumberFormat="1" applyFont="1" applyBorder="1" applyAlignment="1">
      <alignment horizontal="center" wrapText="1"/>
    </xf>
    <xf numFmtId="167" fontId="3" fillId="0" borderId="0" xfId="7" applyNumberFormat="1" applyFont="1" applyBorder="1" applyAlignment="1">
      <alignment horizontal="center" vertical="center" wrapText="1"/>
    </xf>
    <xf numFmtId="167" fontId="10" fillId="0" borderId="0" xfId="7" applyNumberFormat="1" applyFont="1" applyBorder="1" applyAlignment="1">
      <alignment horizontal="left" wrapText="1"/>
    </xf>
    <xf numFmtId="167" fontId="10" fillId="0" borderId="4" xfId="7" applyNumberFormat="1" applyFont="1" applyBorder="1" applyAlignment="1">
      <alignment horizontal="left" wrapText="1"/>
    </xf>
    <xf numFmtId="167" fontId="10" fillId="0" borderId="1" xfId="7" applyNumberFormat="1" applyFont="1" applyBorder="1" applyAlignment="1">
      <alignment horizontal="center" wrapText="1"/>
    </xf>
    <xf numFmtId="167" fontId="10" fillId="0" borderId="5" xfId="7" applyNumberFormat="1" applyFont="1" applyBorder="1" applyAlignment="1">
      <alignment horizontal="center" wrapText="1"/>
    </xf>
    <xf numFmtId="167" fontId="10" fillId="0" borderId="2" xfId="7" applyNumberFormat="1" applyFont="1" applyBorder="1" applyAlignment="1">
      <alignment horizontal="center" wrapText="1"/>
    </xf>
    <xf numFmtId="167" fontId="10" fillId="0" borderId="6" xfId="7" applyNumberFormat="1" applyFont="1" applyBorder="1" applyAlignment="1">
      <alignment horizontal="center" wrapText="1"/>
    </xf>
    <xf numFmtId="167" fontId="10" fillId="0" borderId="3" xfId="7" applyNumberFormat="1" applyFont="1" applyBorder="1" applyAlignment="1">
      <alignment horizontal="center" wrapText="1"/>
    </xf>
    <xf numFmtId="167" fontId="10" fillId="2" borderId="20" xfId="7" applyNumberFormat="1" applyFont="1" applyFill="1" applyBorder="1" applyAlignment="1">
      <alignment horizontal="left" vertical="top" wrapText="1"/>
    </xf>
    <xf numFmtId="167" fontId="10" fillId="2" borderId="21" xfId="7" applyNumberFormat="1" applyFont="1" applyFill="1" applyBorder="1" applyAlignment="1">
      <alignment horizontal="left" vertical="top" wrapText="1"/>
    </xf>
    <xf numFmtId="167" fontId="10" fillId="2" borderId="16" xfId="7" applyNumberFormat="1" applyFont="1" applyFill="1" applyBorder="1" applyAlignment="1">
      <alignment horizontal="left" vertical="top" wrapText="1"/>
    </xf>
    <xf numFmtId="167" fontId="11" fillId="0" borderId="0" xfId="7" applyNumberFormat="1" applyFont="1" applyBorder="1" applyAlignment="1">
      <alignment horizontal="left" vertical="top" wrapText="1"/>
    </xf>
    <xf numFmtId="0" fontId="3" fillId="0" borderId="0" xfId="7" applyFont="1" applyBorder="1" applyAlignment="1">
      <alignment horizontal="center" vertical="center" wrapText="1"/>
    </xf>
    <xf numFmtId="0" fontId="11" fillId="0" borderId="0" xfId="7" applyFont="1" applyBorder="1" applyAlignment="1">
      <alignment horizontal="left" vertical="top" wrapText="1"/>
    </xf>
    <xf numFmtId="170" fontId="3" fillId="0" borderId="0" xfId="7" applyNumberFormat="1" applyFont="1" applyBorder="1" applyAlignment="1">
      <alignment horizontal="center" vertical="center" wrapText="1"/>
    </xf>
    <xf numFmtId="170" fontId="10" fillId="0" borderId="0" xfId="7" applyNumberFormat="1" applyFont="1" applyBorder="1" applyAlignment="1">
      <alignment horizontal="left" wrapText="1"/>
    </xf>
    <xf numFmtId="170" fontId="10" fillId="0" borderId="4" xfId="7" applyNumberFormat="1" applyFont="1" applyBorder="1" applyAlignment="1">
      <alignment horizontal="left" wrapText="1"/>
    </xf>
    <xf numFmtId="170" fontId="10" fillId="0" borderId="1" xfId="7" applyNumberFormat="1" applyFont="1" applyBorder="1" applyAlignment="1">
      <alignment horizontal="center" wrapText="1"/>
    </xf>
    <xf numFmtId="170" fontId="10" fillId="0" borderId="5" xfId="7" applyNumberFormat="1" applyFont="1" applyBorder="1" applyAlignment="1">
      <alignment horizontal="center" wrapText="1"/>
    </xf>
    <xf numFmtId="170" fontId="10" fillId="0" borderId="2" xfId="7" applyNumberFormat="1" applyFont="1" applyBorder="1" applyAlignment="1">
      <alignment horizontal="center" wrapText="1"/>
    </xf>
    <xf numFmtId="170" fontId="10" fillId="0" borderId="6" xfId="7" applyNumberFormat="1" applyFont="1" applyBorder="1" applyAlignment="1">
      <alignment horizontal="center" wrapText="1"/>
    </xf>
    <xf numFmtId="170" fontId="10" fillId="0" borderId="3" xfId="7" applyNumberFormat="1" applyFont="1" applyBorder="1" applyAlignment="1">
      <alignment horizontal="center" wrapText="1"/>
    </xf>
    <xf numFmtId="167" fontId="3" fillId="0" borderId="0" xfId="175" applyNumberFormat="1" applyFont="1" applyBorder="1" applyAlignment="1">
      <alignment horizontal="center" vertical="center" wrapText="1"/>
    </xf>
    <xf numFmtId="167" fontId="4" fillId="0" borderId="0" xfId="175" applyNumberFormat="1" applyFont="1" applyBorder="1" applyAlignment="1">
      <alignment horizontal="left" wrapText="1"/>
    </xf>
    <xf numFmtId="167" fontId="4" fillId="0" borderId="4" xfId="175" applyNumberFormat="1" applyFont="1" applyBorder="1" applyAlignment="1">
      <alignment horizontal="left" wrapText="1"/>
    </xf>
    <xf numFmtId="167" fontId="4" fillId="0" borderId="1" xfId="175" applyNumberFormat="1" applyFont="1" applyBorder="1" applyAlignment="1">
      <alignment horizontal="center" wrapText="1"/>
    </xf>
    <xf numFmtId="167" fontId="4" fillId="0" borderId="5" xfId="175" applyNumberFormat="1" applyFont="1" applyBorder="1" applyAlignment="1">
      <alignment horizontal="center" wrapText="1"/>
    </xf>
    <xf numFmtId="167" fontId="4" fillId="0" borderId="2" xfId="175" applyNumberFormat="1" applyFont="1" applyBorder="1" applyAlignment="1">
      <alignment horizontal="center" wrapText="1"/>
    </xf>
    <xf numFmtId="167" fontId="4" fillId="0" borderId="6" xfId="175" applyNumberFormat="1" applyFont="1" applyBorder="1" applyAlignment="1">
      <alignment horizontal="center" wrapText="1"/>
    </xf>
    <xf numFmtId="167" fontId="4" fillId="0" borderId="3" xfId="175" applyNumberFormat="1" applyFont="1" applyBorder="1" applyAlignment="1">
      <alignment horizontal="center" wrapText="1"/>
    </xf>
    <xf numFmtId="167" fontId="4" fillId="2" borderId="20" xfId="175" applyNumberFormat="1" applyFont="1" applyFill="1" applyBorder="1" applyAlignment="1">
      <alignment horizontal="left" vertical="top" wrapText="1"/>
    </xf>
    <xf numFmtId="167" fontId="4" fillId="2" borderId="12" xfId="175" applyNumberFormat="1" applyFont="1" applyFill="1" applyBorder="1" applyAlignment="1">
      <alignment horizontal="left" vertical="top" wrapText="1"/>
    </xf>
    <xf numFmtId="167" fontId="4" fillId="2" borderId="21" xfId="175" applyNumberFormat="1" applyFont="1" applyFill="1" applyBorder="1" applyAlignment="1">
      <alignment horizontal="left" vertical="top" wrapText="1"/>
    </xf>
    <xf numFmtId="167" fontId="4" fillId="2" borderId="16" xfId="175" applyNumberFormat="1" applyFont="1" applyFill="1" applyBorder="1" applyAlignment="1">
      <alignment horizontal="left" vertical="top" wrapText="1"/>
    </xf>
    <xf numFmtId="167" fontId="5" fillId="0" borderId="0" xfId="175" applyNumberFormat="1" applyFont="1" applyBorder="1" applyAlignment="1">
      <alignment horizontal="left" vertical="top" wrapText="1"/>
    </xf>
  </cellXfs>
  <cellStyles count="176">
    <cellStyle name="Normal" xfId="0" builtinId="0"/>
    <cellStyle name="Normal_delta BCI" xfId="4" xr:uid="{00000000-0005-0000-0000-000001000000}"/>
    <cellStyle name="Normal_delta BCI_1" xfId="5" xr:uid="{00000000-0005-0000-0000-000002000000}"/>
    <cellStyle name="Normal_delta telos parameter est" xfId="2" xr:uid="{00000000-0005-0000-0000-000003000000}"/>
    <cellStyle name="Normal_delta telos parameter est_1" xfId="3" xr:uid="{00000000-0005-0000-0000-000004000000}"/>
    <cellStyle name="Normal_food eaten" xfId="6" xr:uid="{00000000-0005-0000-0000-000005000000}"/>
    <cellStyle name="Normal_Sheet1" xfId="1" xr:uid="{00000000-0005-0000-0000-000006000000}"/>
    <cellStyle name="Normal_superoxide end sample" xfId="7" xr:uid="{00000000-0005-0000-0000-000007000000}"/>
    <cellStyle name="Normal_superoxide end sample_1" xfId="175" xr:uid="{00000000-0005-0000-0000-000008000000}"/>
    <cellStyle name="style1567560474466" xfId="54" xr:uid="{00000000-0005-0000-0000-000009000000}"/>
    <cellStyle name="style1567560474714" xfId="9" xr:uid="{00000000-0005-0000-0000-00000A000000}"/>
    <cellStyle name="style1567560474882" xfId="10" xr:uid="{00000000-0005-0000-0000-00000B000000}"/>
    <cellStyle name="style1567560475040" xfId="8" xr:uid="{00000000-0005-0000-0000-00000C000000}"/>
    <cellStyle name="style1567560475340" xfId="65" xr:uid="{00000000-0005-0000-0000-00000D000000}"/>
    <cellStyle name="style1567560475446" xfId="66" xr:uid="{00000000-0005-0000-0000-00000E000000}"/>
    <cellStyle name="style1567560475577" xfId="77" xr:uid="{00000000-0005-0000-0000-00000F000000}"/>
    <cellStyle name="style1567560475677" xfId="78" xr:uid="{00000000-0005-0000-0000-000010000000}"/>
    <cellStyle name="style1567560476491" xfId="23" xr:uid="{00000000-0005-0000-0000-000011000000}"/>
    <cellStyle name="style1567560476572" xfId="27" xr:uid="{00000000-0005-0000-0000-000012000000}"/>
    <cellStyle name="style1567560476977" xfId="86" xr:uid="{00000000-0005-0000-0000-000013000000}"/>
    <cellStyle name="style1567560477088" xfId="88" xr:uid="{00000000-0005-0000-0000-000014000000}"/>
    <cellStyle name="style1567560477295" xfId="19" xr:uid="{00000000-0005-0000-0000-000015000000}"/>
    <cellStyle name="style1567560478714" xfId="60" xr:uid="{00000000-0005-0000-0000-000016000000}"/>
    <cellStyle name="style1567560478929" xfId="87" xr:uid="{00000000-0005-0000-0000-000017000000}"/>
    <cellStyle name="style1567560479530" xfId="20" xr:uid="{00000000-0005-0000-0000-000018000000}"/>
    <cellStyle name="style1567560479593" xfId="21" xr:uid="{00000000-0005-0000-0000-000019000000}"/>
    <cellStyle name="style1567560479685" xfId="22" xr:uid="{00000000-0005-0000-0000-00001A000000}"/>
    <cellStyle name="style1567560479751" xfId="24" xr:uid="{00000000-0005-0000-0000-00001B000000}"/>
    <cellStyle name="style1567560479829" xfId="25" xr:uid="{00000000-0005-0000-0000-00001C000000}"/>
    <cellStyle name="style1567560479998" xfId="26" xr:uid="{00000000-0005-0000-0000-00001D000000}"/>
    <cellStyle name="style1567560480141" xfId="28" xr:uid="{00000000-0005-0000-0000-00001E000000}"/>
    <cellStyle name="style1567560480229" xfId="51" xr:uid="{00000000-0005-0000-0000-00001F000000}"/>
    <cellStyle name="style1567560480311" xfId="52" xr:uid="{00000000-0005-0000-0000-000020000000}"/>
    <cellStyle name="style1567560480468" xfId="31" xr:uid="{00000000-0005-0000-0000-000021000000}"/>
    <cellStyle name="style1567560480537" xfId="53" xr:uid="{00000000-0005-0000-0000-000022000000}"/>
    <cellStyle name="style1567560480752" xfId="32" xr:uid="{00000000-0005-0000-0000-000023000000}"/>
    <cellStyle name="style1567560480829" xfId="33" xr:uid="{00000000-0005-0000-0000-000024000000}"/>
    <cellStyle name="style1567560480922" xfId="89" xr:uid="{00000000-0005-0000-0000-000025000000}"/>
    <cellStyle name="style1567560481013" xfId="90" xr:uid="{00000000-0005-0000-0000-000026000000}"/>
    <cellStyle name="style1567560481194" xfId="91" xr:uid="{00000000-0005-0000-0000-000027000000}"/>
    <cellStyle name="style1567560481334" xfId="11" xr:uid="{00000000-0005-0000-0000-000028000000}"/>
    <cellStyle name="style1567560481652" xfId="15" xr:uid="{00000000-0005-0000-0000-000029000000}"/>
    <cellStyle name="style1567560481917" xfId="34" xr:uid="{00000000-0005-0000-0000-00002A000000}"/>
    <cellStyle name="style1567560482261" xfId="13" xr:uid="{00000000-0005-0000-0000-00002B000000}"/>
    <cellStyle name="style1567560482606" xfId="14" xr:uid="{00000000-0005-0000-0000-00002C000000}"/>
    <cellStyle name="style1567560482893" xfId="12" xr:uid="{00000000-0005-0000-0000-00002D000000}"/>
    <cellStyle name="style1567560483062" xfId="16" xr:uid="{00000000-0005-0000-0000-00002E000000}"/>
    <cellStyle name="style1567560483240" xfId="17" xr:uid="{00000000-0005-0000-0000-00002F000000}"/>
    <cellStyle name="style1567560483387" xfId="18" xr:uid="{00000000-0005-0000-0000-000030000000}"/>
    <cellStyle name="style1567560483543" xfId="29" xr:uid="{00000000-0005-0000-0000-000031000000}"/>
    <cellStyle name="style1567560483643" xfId="30" xr:uid="{00000000-0005-0000-0000-000032000000}"/>
    <cellStyle name="style1567560483776" xfId="35" xr:uid="{00000000-0005-0000-0000-000033000000}"/>
    <cellStyle name="style1567560483928" xfId="36" xr:uid="{00000000-0005-0000-0000-000034000000}"/>
    <cellStyle name="style1567560484106" xfId="37" xr:uid="{00000000-0005-0000-0000-000035000000}"/>
    <cellStyle name="style1567560484187" xfId="38" xr:uid="{00000000-0005-0000-0000-000036000000}"/>
    <cellStyle name="style1567560484299" xfId="39" xr:uid="{00000000-0005-0000-0000-000037000000}"/>
    <cellStyle name="style1567560484366" xfId="40" xr:uid="{00000000-0005-0000-0000-000038000000}"/>
    <cellStyle name="style1567560484431" xfId="41" xr:uid="{00000000-0005-0000-0000-000039000000}"/>
    <cellStyle name="style1567560484510" xfId="42" xr:uid="{00000000-0005-0000-0000-00003A000000}"/>
    <cellStyle name="style1567560484568" xfId="43" xr:uid="{00000000-0005-0000-0000-00003B000000}"/>
    <cellStyle name="style1567560484623" xfId="44" xr:uid="{00000000-0005-0000-0000-00003C000000}"/>
    <cellStyle name="style1567560484676" xfId="45" xr:uid="{00000000-0005-0000-0000-00003D000000}"/>
    <cellStyle name="style1567560484732" xfId="46" xr:uid="{00000000-0005-0000-0000-00003E000000}"/>
    <cellStyle name="style1567560484832" xfId="47" xr:uid="{00000000-0005-0000-0000-00003F000000}"/>
    <cellStyle name="style1567560484888" xfId="48" xr:uid="{00000000-0005-0000-0000-000040000000}"/>
    <cellStyle name="style1567560484948" xfId="49" xr:uid="{00000000-0005-0000-0000-000041000000}"/>
    <cellStyle name="style1567560485015" xfId="50" xr:uid="{00000000-0005-0000-0000-000042000000}"/>
    <cellStyle name="style1567560485077" xfId="55" xr:uid="{00000000-0005-0000-0000-000043000000}"/>
    <cellStyle name="style1567560485135" xfId="56" xr:uid="{00000000-0005-0000-0000-000044000000}"/>
    <cellStyle name="style1567560485187" xfId="57" xr:uid="{00000000-0005-0000-0000-000045000000}"/>
    <cellStyle name="style1567560485256" xfId="58" xr:uid="{00000000-0005-0000-0000-000046000000}"/>
    <cellStyle name="style1567560485330" xfId="71" xr:uid="{00000000-0005-0000-0000-000047000000}"/>
    <cellStyle name="style1567560485415" xfId="59" xr:uid="{00000000-0005-0000-0000-000048000000}"/>
    <cellStyle name="style1567560485516" xfId="72" xr:uid="{00000000-0005-0000-0000-000049000000}"/>
    <cellStyle name="style1567560485612" xfId="61" xr:uid="{00000000-0005-0000-0000-00004A000000}"/>
    <cellStyle name="style1567560485681" xfId="62" xr:uid="{00000000-0005-0000-0000-00004B000000}"/>
    <cellStyle name="style1567560485755" xfId="63" xr:uid="{00000000-0005-0000-0000-00004C000000}"/>
    <cellStyle name="style1567560485825" xfId="64" xr:uid="{00000000-0005-0000-0000-00004D000000}"/>
    <cellStyle name="style1567560485882" xfId="67" xr:uid="{00000000-0005-0000-0000-00004E000000}"/>
    <cellStyle name="style1567560485944" xfId="68" xr:uid="{00000000-0005-0000-0000-00004F000000}"/>
    <cellStyle name="style1567560486014" xfId="69" xr:uid="{00000000-0005-0000-0000-000050000000}"/>
    <cellStyle name="style1567560486081" xfId="70" xr:uid="{00000000-0005-0000-0000-000051000000}"/>
    <cellStyle name="style1567560486141" xfId="73" xr:uid="{00000000-0005-0000-0000-000052000000}"/>
    <cellStyle name="style1567560486219" xfId="74" xr:uid="{00000000-0005-0000-0000-000053000000}"/>
    <cellStyle name="style1567560486294" xfId="75" xr:uid="{00000000-0005-0000-0000-000054000000}"/>
    <cellStyle name="style1567560486381" xfId="76" xr:uid="{00000000-0005-0000-0000-000055000000}"/>
    <cellStyle name="style1567560486462" xfId="79" xr:uid="{00000000-0005-0000-0000-000056000000}"/>
    <cellStyle name="style1567560486524" xfId="80" xr:uid="{00000000-0005-0000-0000-000057000000}"/>
    <cellStyle name="style1567560486586" xfId="81" xr:uid="{00000000-0005-0000-0000-000058000000}"/>
    <cellStyle name="style1567560486640" xfId="82" xr:uid="{00000000-0005-0000-0000-000059000000}"/>
    <cellStyle name="style1567560486842" xfId="83" xr:uid="{00000000-0005-0000-0000-00005A000000}"/>
    <cellStyle name="style1567560486941" xfId="84" xr:uid="{00000000-0005-0000-0000-00005B000000}"/>
    <cellStyle name="style1567560487040" xfId="85" xr:uid="{00000000-0005-0000-0000-00005C000000}"/>
    <cellStyle name="style1567560487417" xfId="92" xr:uid="{00000000-0005-0000-0000-00005D000000}"/>
    <cellStyle name="style1567723925615" xfId="145" xr:uid="{00000000-0005-0000-0000-00005E000000}"/>
    <cellStyle name="style1567723925880" xfId="94" xr:uid="{00000000-0005-0000-0000-00005F000000}"/>
    <cellStyle name="style1567723926037" xfId="95" xr:uid="{00000000-0005-0000-0000-000060000000}"/>
    <cellStyle name="style1567723926146" xfId="93" xr:uid="{00000000-0005-0000-0000-000061000000}"/>
    <cellStyle name="style1567723926537" xfId="155" xr:uid="{00000000-0005-0000-0000-000062000000}"/>
    <cellStyle name="style1567723926662" xfId="156" xr:uid="{00000000-0005-0000-0000-000063000000}"/>
    <cellStyle name="style1567723926787" xfId="166" xr:uid="{00000000-0005-0000-0000-000064000000}"/>
    <cellStyle name="style1567723926896" xfId="167" xr:uid="{00000000-0005-0000-0000-000065000000}"/>
    <cellStyle name="style1567723927506" xfId="118" xr:uid="{00000000-0005-0000-0000-000066000000}"/>
    <cellStyle name="style1567723927599" xfId="122" xr:uid="{00000000-0005-0000-0000-000067000000}"/>
    <cellStyle name="style1567723927912" xfId="96" xr:uid="{00000000-0005-0000-0000-000068000000}"/>
    <cellStyle name="style1567723928006" xfId="98" xr:uid="{00000000-0005-0000-0000-000069000000}"/>
    <cellStyle name="style1567723928115" xfId="114" xr:uid="{00000000-0005-0000-0000-00006A000000}"/>
    <cellStyle name="style1567723929397" xfId="151" xr:uid="{00000000-0005-0000-0000-00006B000000}"/>
    <cellStyle name="style1567723929553" xfId="97" xr:uid="{00000000-0005-0000-0000-00006C000000}"/>
    <cellStyle name="style1567723930272" xfId="115" xr:uid="{00000000-0005-0000-0000-00006D000000}"/>
    <cellStyle name="style1567723930382" xfId="116" xr:uid="{00000000-0005-0000-0000-00006E000000}"/>
    <cellStyle name="style1567723930491" xfId="117" xr:uid="{00000000-0005-0000-0000-00006F000000}"/>
    <cellStyle name="style1567723930601" xfId="119" xr:uid="{00000000-0005-0000-0000-000070000000}"/>
    <cellStyle name="style1567723930710" xfId="120" xr:uid="{00000000-0005-0000-0000-000071000000}"/>
    <cellStyle name="style1567723930897" xfId="121" xr:uid="{00000000-0005-0000-0000-000072000000}"/>
    <cellStyle name="style1567723931038" xfId="123" xr:uid="{00000000-0005-0000-0000-000073000000}"/>
    <cellStyle name="style1567723931101" xfId="143" xr:uid="{00000000-0005-0000-0000-000074000000}"/>
    <cellStyle name="style1567723931179" xfId="144" xr:uid="{00000000-0005-0000-0000-000075000000}"/>
    <cellStyle name="style1567723931335" xfId="102" xr:uid="{00000000-0005-0000-0000-000076000000}"/>
    <cellStyle name="style1567723931399" xfId="103" xr:uid="{00000000-0005-0000-0000-000077000000}"/>
    <cellStyle name="style1567723931602" xfId="104" xr:uid="{00000000-0005-0000-0000-000078000000}"/>
    <cellStyle name="style1567723931695" xfId="105" xr:uid="{00000000-0005-0000-0000-000079000000}"/>
    <cellStyle name="style1567723931774" xfId="99" xr:uid="{00000000-0005-0000-0000-00007A000000}"/>
    <cellStyle name="style1567723931836" xfId="100" xr:uid="{00000000-0005-0000-0000-00007B000000}"/>
    <cellStyle name="style1567723931883" xfId="101" xr:uid="{00000000-0005-0000-0000-00007C000000}"/>
    <cellStyle name="style1567723931945" xfId="106" xr:uid="{00000000-0005-0000-0000-00007D000000}"/>
    <cellStyle name="style1567723932024" xfId="110" xr:uid="{00000000-0005-0000-0000-00007E000000}"/>
    <cellStyle name="style1567723932133" xfId="126" xr:uid="{00000000-0005-0000-0000-00007F000000}"/>
    <cellStyle name="style1567723932195" xfId="108" xr:uid="{00000000-0005-0000-0000-000080000000}"/>
    <cellStyle name="style1567723932274" xfId="109" xr:uid="{00000000-0005-0000-0000-000081000000}"/>
    <cellStyle name="style1567723932352" xfId="107" xr:uid="{00000000-0005-0000-0000-000082000000}"/>
    <cellStyle name="style1567723932430" xfId="111" xr:uid="{00000000-0005-0000-0000-000083000000}"/>
    <cellStyle name="style1567723932492" xfId="112" xr:uid="{00000000-0005-0000-0000-000084000000}"/>
    <cellStyle name="style1567723932570" xfId="113" xr:uid="{00000000-0005-0000-0000-000085000000}"/>
    <cellStyle name="style1567723932649" xfId="124" xr:uid="{00000000-0005-0000-0000-000086000000}"/>
    <cellStyle name="style1567723932711" xfId="125" xr:uid="{00000000-0005-0000-0000-000087000000}"/>
    <cellStyle name="style1567723932789" xfId="127" xr:uid="{00000000-0005-0000-0000-000088000000}"/>
    <cellStyle name="style1567723932867" xfId="128" xr:uid="{00000000-0005-0000-0000-000089000000}"/>
    <cellStyle name="style1567723932977" xfId="129" xr:uid="{00000000-0005-0000-0000-00008A000000}"/>
    <cellStyle name="style1567723933039" xfId="130" xr:uid="{00000000-0005-0000-0000-00008B000000}"/>
    <cellStyle name="style1567723933117" xfId="131" xr:uid="{00000000-0005-0000-0000-00008C000000}"/>
    <cellStyle name="style1567723933180" xfId="132" xr:uid="{00000000-0005-0000-0000-00008D000000}"/>
    <cellStyle name="style1567723933227" xfId="133" xr:uid="{00000000-0005-0000-0000-00008E000000}"/>
    <cellStyle name="style1567723933305" xfId="134" xr:uid="{00000000-0005-0000-0000-00008F000000}"/>
    <cellStyle name="style1567723933352" xfId="135" xr:uid="{00000000-0005-0000-0000-000090000000}"/>
    <cellStyle name="style1567723933430" xfId="136" xr:uid="{00000000-0005-0000-0000-000091000000}"/>
    <cellStyle name="style1567723933508" xfId="137" xr:uid="{00000000-0005-0000-0000-000092000000}"/>
    <cellStyle name="style1567723933602" xfId="138" xr:uid="{00000000-0005-0000-0000-000093000000}"/>
    <cellStyle name="style1567723933774" xfId="139" xr:uid="{00000000-0005-0000-0000-000094000000}"/>
    <cellStyle name="style1567723933852" xfId="140" xr:uid="{00000000-0005-0000-0000-000095000000}"/>
    <cellStyle name="style1567723933914" xfId="141" xr:uid="{00000000-0005-0000-0000-000096000000}"/>
    <cellStyle name="style1567723934039" xfId="142" xr:uid="{00000000-0005-0000-0000-000097000000}"/>
    <cellStyle name="style1567723934195" xfId="146" xr:uid="{00000000-0005-0000-0000-000098000000}"/>
    <cellStyle name="style1567723934274" xfId="147" xr:uid="{00000000-0005-0000-0000-000099000000}"/>
    <cellStyle name="style1567723934352" xfId="148" xr:uid="{00000000-0005-0000-0000-00009A000000}"/>
    <cellStyle name="style1567723934430" xfId="149" xr:uid="{00000000-0005-0000-0000-00009B000000}"/>
    <cellStyle name="style1567723934570" xfId="160" xr:uid="{00000000-0005-0000-0000-00009C000000}"/>
    <cellStyle name="style1567723934649" xfId="150" xr:uid="{00000000-0005-0000-0000-00009D000000}"/>
    <cellStyle name="style1567723934758" xfId="161" xr:uid="{00000000-0005-0000-0000-00009E000000}"/>
    <cellStyle name="style1567723934883" xfId="152" xr:uid="{00000000-0005-0000-0000-00009F000000}"/>
    <cellStyle name="style1567723934961" xfId="153" xr:uid="{00000000-0005-0000-0000-0000A0000000}"/>
    <cellStyle name="style1567723935039" xfId="154" xr:uid="{00000000-0005-0000-0000-0000A1000000}"/>
    <cellStyle name="style1567723935133" xfId="157" xr:uid="{00000000-0005-0000-0000-0000A2000000}"/>
    <cellStyle name="style1567723935211" xfId="158" xr:uid="{00000000-0005-0000-0000-0000A3000000}"/>
    <cellStyle name="style1567723935305" xfId="159" xr:uid="{00000000-0005-0000-0000-0000A4000000}"/>
    <cellStyle name="style1567723935399" xfId="162" xr:uid="{00000000-0005-0000-0000-0000A5000000}"/>
    <cellStyle name="style1567723935477" xfId="163" xr:uid="{00000000-0005-0000-0000-0000A6000000}"/>
    <cellStyle name="style1567723935571" xfId="164" xr:uid="{00000000-0005-0000-0000-0000A7000000}"/>
    <cellStyle name="style1567723935681" xfId="165" xr:uid="{00000000-0005-0000-0000-0000A8000000}"/>
    <cellStyle name="style1567723935790" xfId="168" xr:uid="{00000000-0005-0000-0000-0000A9000000}"/>
    <cellStyle name="style1567723935899" xfId="169" xr:uid="{00000000-0005-0000-0000-0000AA000000}"/>
    <cellStyle name="style1567723935977" xfId="170" xr:uid="{00000000-0005-0000-0000-0000AB000000}"/>
    <cellStyle name="style1567723936337" xfId="171" xr:uid="{00000000-0005-0000-0000-0000AC000000}"/>
    <cellStyle name="style1567723936477" xfId="172" xr:uid="{00000000-0005-0000-0000-0000AD000000}"/>
    <cellStyle name="style1567723936618" xfId="173" xr:uid="{00000000-0005-0000-0000-0000AE000000}"/>
    <cellStyle name="style1567723937155" xfId="174" xr:uid="{00000000-0005-0000-0000-0000A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74315001216162"/>
          <c:y val="7.6423614432684861E-2"/>
          <c:w val="0.85090507436570428"/>
          <c:h val="0.898148148148148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'delta telos parameter est'!$M$18:$N$23</c:f>
              <c:multiLvlStrCache>
                <c:ptCount val="6"/>
                <c:lvl>
                  <c:pt idx="0">
                    <c:v>NO</c:v>
                  </c:pt>
                  <c:pt idx="1">
                    <c:v>NO</c:v>
                  </c:pt>
                  <c:pt idx="2">
                    <c:v>NO</c:v>
                  </c:pt>
                  <c:pt idx="3">
                    <c:v>YES</c:v>
                  </c:pt>
                  <c:pt idx="4">
                    <c:v>YES</c:v>
                  </c:pt>
                  <c:pt idx="5">
                    <c:v>YES</c:v>
                  </c:pt>
                </c:lvl>
                <c:lvl>
                  <c:pt idx="0">
                    <c:v>0X</c:v>
                  </c:pt>
                  <c:pt idx="1">
                    <c:v>1X</c:v>
                  </c:pt>
                  <c:pt idx="2">
                    <c:v>3X</c:v>
                  </c:pt>
                  <c:pt idx="3">
                    <c:v>0X</c:v>
                  </c:pt>
                  <c:pt idx="4">
                    <c:v>1X</c:v>
                  </c:pt>
                  <c:pt idx="5">
                    <c:v>3X</c:v>
                  </c:pt>
                </c:lvl>
              </c:multiLvlStrCache>
            </c:multiLvlStrRef>
          </c:cat>
          <c:val>
            <c:numRef>
              <c:f>'delta telos parameter est'!$O$18:$O$20</c:f>
              <c:numCache>
                <c:formatCode>0.0000</c:formatCode>
                <c:ptCount val="3"/>
                <c:pt idx="0">
                  <c:v>-0.8141588817047587</c:v>
                </c:pt>
                <c:pt idx="1">
                  <c:v>-8.9682373166923179E-2</c:v>
                </c:pt>
                <c:pt idx="2">
                  <c:v>0.53514423878842998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4C-4C88-AEF1-149D14640377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'delta telos parameter est'!$M$18:$N$23</c:f>
              <c:multiLvlStrCache>
                <c:ptCount val="6"/>
                <c:lvl>
                  <c:pt idx="0">
                    <c:v>NO</c:v>
                  </c:pt>
                  <c:pt idx="1">
                    <c:v>NO</c:v>
                  </c:pt>
                  <c:pt idx="2">
                    <c:v>NO</c:v>
                  </c:pt>
                  <c:pt idx="3">
                    <c:v>YES</c:v>
                  </c:pt>
                  <c:pt idx="4">
                    <c:v>YES</c:v>
                  </c:pt>
                  <c:pt idx="5">
                    <c:v>YES</c:v>
                  </c:pt>
                </c:lvl>
                <c:lvl>
                  <c:pt idx="0">
                    <c:v>0X</c:v>
                  </c:pt>
                  <c:pt idx="1">
                    <c:v>1X</c:v>
                  </c:pt>
                  <c:pt idx="2">
                    <c:v>3X</c:v>
                  </c:pt>
                  <c:pt idx="3">
                    <c:v>0X</c:v>
                  </c:pt>
                  <c:pt idx="4">
                    <c:v>1X</c:v>
                  </c:pt>
                  <c:pt idx="5">
                    <c:v>3X</c:v>
                  </c:pt>
                </c:lvl>
              </c:multiLvlStrCache>
            </c:multiLvlStrRef>
          </c:cat>
          <c:val>
            <c:numRef>
              <c:f>'delta telos parameter est'!$O$21:$O$23</c:f>
              <c:numCache>
                <c:formatCode>0.0000</c:formatCode>
                <c:ptCount val="3"/>
                <c:pt idx="0">
                  <c:v>0.28530130893870276</c:v>
                </c:pt>
                <c:pt idx="1">
                  <c:v>3.7519596648261266E-2</c:v>
                </c:pt>
                <c:pt idx="2">
                  <c:v>-0.8490234157244736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4C-4C88-AEF1-149D14640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586064"/>
        <c:axId val="205587632"/>
      </c:barChart>
      <c:catAx>
        <c:axId val="20558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87632"/>
        <c:crosses val="autoZero"/>
        <c:auto val="1"/>
        <c:lblAlgn val="ctr"/>
        <c:lblOffset val="100"/>
        <c:noMultiLvlLbl val="0"/>
      </c:catAx>
      <c:valAx>
        <c:axId val="20558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86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0X NO</c:v>
          </c:tx>
          <c:spPr>
            <a:noFill/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'delta telos parameter est'!$N$26</c:f>
              <c:strCache>
                <c:ptCount val="1"/>
                <c:pt idx="0">
                  <c:v>OX-NO</c:v>
                </c:pt>
              </c:strCache>
            </c:strRef>
          </c:cat>
          <c:val>
            <c:numRef>
              <c:f>'delta telos parameter est'!$O$26</c:f>
              <c:numCache>
                <c:formatCode>0.0000</c:formatCode>
                <c:ptCount val="1"/>
                <c:pt idx="0">
                  <c:v>-0.8141588817047587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FF-4B22-A551-F604C7939481}"/>
            </c:ext>
          </c:extLst>
        </c:ser>
        <c:ser>
          <c:idx val="1"/>
          <c:order val="1"/>
          <c:tx>
            <c:v>1X NO</c:v>
          </c:tx>
          <c:spPr>
            <a:noFill/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Lit>
              <c:formatCode>General</c:formatCode>
              <c:ptCount val="1"/>
              <c:pt idx="0">
                <c:v>-8.9700000000000002E-2</c:v>
              </c:pt>
            </c:numLit>
          </c:val>
          <c:extLst>
            <c:ext xmlns:c16="http://schemas.microsoft.com/office/drawing/2014/chart" uri="{C3380CC4-5D6E-409C-BE32-E72D297353CC}">
              <c16:uniqueId val="{00000001-7FFF-4B22-A551-F604C7939481}"/>
            </c:ext>
          </c:extLst>
        </c:ser>
        <c:ser>
          <c:idx val="2"/>
          <c:order val="2"/>
          <c:tx>
            <c:v>3X NO</c:v>
          </c:tx>
          <c:spPr>
            <a:noFill/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Lit>
              <c:formatCode>General</c:formatCode>
              <c:ptCount val="1"/>
              <c:pt idx="0">
                <c:v>0.53510000000000002</c:v>
              </c:pt>
            </c:numLit>
          </c:val>
          <c:extLst>
            <c:ext xmlns:c16="http://schemas.microsoft.com/office/drawing/2014/chart" uri="{C3380CC4-5D6E-409C-BE32-E72D297353CC}">
              <c16:uniqueId val="{00000002-7FFF-4B22-A551-F604C7939481}"/>
            </c:ext>
          </c:extLst>
        </c:ser>
        <c:ser>
          <c:idx val="3"/>
          <c:order val="3"/>
          <c:tx>
            <c:v>0X YES</c:v>
          </c:tx>
          <c:spPr>
            <a:noFill/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Lit>
              <c:formatCode>General</c:formatCode>
              <c:ptCount val="1"/>
              <c:pt idx="0">
                <c:v>0.2853</c:v>
              </c:pt>
            </c:numLit>
          </c:val>
          <c:extLst>
            <c:ext xmlns:c16="http://schemas.microsoft.com/office/drawing/2014/chart" uri="{C3380CC4-5D6E-409C-BE32-E72D297353CC}">
              <c16:uniqueId val="{00000003-7FFF-4B22-A551-F604C7939481}"/>
            </c:ext>
          </c:extLst>
        </c:ser>
        <c:ser>
          <c:idx val="4"/>
          <c:order val="4"/>
          <c:tx>
            <c:v>1X YES</c:v>
          </c:tx>
          <c:spPr>
            <a:noFill/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Lit>
              <c:formatCode>General</c:formatCode>
              <c:ptCount val="1"/>
              <c:pt idx="0">
                <c:v>3.7499999999999999E-2</c:v>
              </c:pt>
            </c:numLit>
          </c:val>
          <c:extLst>
            <c:ext xmlns:c16="http://schemas.microsoft.com/office/drawing/2014/chart" uri="{C3380CC4-5D6E-409C-BE32-E72D297353CC}">
              <c16:uniqueId val="{00000004-7FFF-4B22-A551-F604C7939481}"/>
            </c:ext>
          </c:extLst>
        </c:ser>
        <c:ser>
          <c:idx val="5"/>
          <c:order val="5"/>
          <c:tx>
            <c:v>3X YES</c:v>
          </c:tx>
          <c:spPr>
            <a:noFill/>
            <a:ln w="6350">
              <a:solidFill>
                <a:schemeClr val="tx1"/>
              </a:solidFill>
            </a:ln>
            <a:effectLst/>
          </c:spPr>
          <c:invertIfNegative val="0"/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Lit>
              <c:formatCode>General</c:formatCode>
              <c:ptCount val="1"/>
              <c:pt idx="0">
                <c:v>-0.84899999999999998</c:v>
              </c:pt>
            </c:numLit>
          </c:val>
          <c:extLst>
            <c:ext xmlns:c16="http://schemas.microsoft.com/office/drawing/2014/chart" uri="{C3380CC4-5D6E-409C-BE32-E72D297353CC}">
              <c16:uniqueId val="{00000006-7FFF-4B22-A551-F604C7939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588416"/>
        <c:axId val="205588808"/>
      </c:barChart>
      <c:catAx>
        <c:axId val="2055884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5588808"/>
        <c:crosses val="autoZero"/>
        <c:auto val="1"/>
        <c:lblAlgn val="ctr"/>
        <c:lblOffset val="100"/>
        <c:noMultiLvlLbl val="0"/>
      </c:catAx>
      <c:valAx>
        <c:axId val="205588808"/>
        <c:scaling>
          <c:orientation val="minMax"/>
          <c:max val="1"/>
        </c:scaling>
        <c:delete val="0"/>
        <c:axPos val="l"/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88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0X NO</c:v>
          </c:tx>
          <c:spPr>
            <a:noFill/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'delta telos parameter est'!$N$26</c:f>
              <c:strCache>
                <c:ptCount val="1"/>
                <c:pt idx="0">
                  <c:v>OX-NO</c:v>
                </c:pt>
              </c:strCache>
            </c:strRef>
          </c:cat>
          <c:val>
            <c:numRef>
              <c:f>'delta telos parameter est'!$O$26</c:f>
              <c:numCache>
                <c:formatCode>0.0000</c:formatCode>
                <c:ptCount val="1"/>
                <c:pt idx="0">
                  <c:v>-0.8141588817047587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F1-40DA-BB43-76982E32AE33}"/>
            </c:ext>
          </c:extLst>
        </c:ser>
        <c:ser>
          <c:idx val="1"/>
          <c:order val="1"/>
          <c:tx>
            <c:v>1X NO</c:v>
          </c:tx>
          <c:spPr>
            <a:noFill/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Lit>
              <c:formatCode>General</c:formatCode>
              <c:ptCount val="1"/>
              <c:pt idx="0">
                <c:v>-8.9700000000000002E-2</c:v>
              </c:pt>
            </c:numLit>
          </c:val>
          <c:extLst>
            <c:ext xmlns:c16="http://schemas.microsoft.com/office/drawing/2014/chart" uri="{C3380CC4-5D6E-409C-BE32-E72D297353CC}">
              <c16:uniqueId val="{00000001-5AF1-40DA-BB43-76982E32AE33}"/>
            </c:ext>
          </c:extLst>
        </c:ser>
        <c:ser>
          <c:idx val="2"/>
          <c:order val="2"/>
          <c:tx>
            <c:v>3X NO</c:v>
          </c:tx>
          <c:spPr>
            <a:noFill/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Lit>
              <c:formatCode>General</c:formatCode>
              <c:ptCount val="1"/>
              <c:pt idx="0">
                <c:v>0.53510000000000002</c:v>
              </c:pt>
            </c:numLit>
          </c:val>
          <c:extLst>
            <c:ext xmlns:c16="http://schemas.microsoft.com/office/drawing/2014/chart" uri="{C3380CC4-5D6E-409C-BE32-E72D297353CC}">
              <c16:uniqueId val="{00000002-5AF1-40DA-BB43-76982E32AE33}"/>
            </c:ext>
          </c:extLst>
        </c:ser>
        <c:ser>
          <c:idx val="3"/>
          <c:order val="3"/>
          <c:tx>
            <c:v>0X YES</c:v>
          </c:tx>
          <c:spPr>
            <a:noFill/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Lit>
              <c:formatCode>General</c:formatCode>
              <c:ptCount val="1"/>
              <c:pt idx="0">
                <c:v>0.2853</c:v>
              </c:pt>
            </c:numLit>
          </c:val>
          <c:extLst>
            <c:ext xmlns:c16="http://schemas.microsoft.com/office/drawing/2014/chart" uri="{C3380CC4-5D6E-409C-BE32-E72D297353CC}">
              <c16:uniqueId val="{00000003-5AF1-40DA-BB43-76982E32AE33}"/>
            </c:ext>
          </c:extLst>
        </c:ser>
        <c:ser>
          <c:idx val="4"/>
          <c:order val="4"/>
          <c:tx>
            <c:v>1X YES</c:v>
          </c:tx>
          <c:spPr>
            <a:noFill/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Lit>
              <c:formatCode>General</c:formatCode>
              <c:ptCount val="1"/>
              <c:pt idx="0">
                <c:v>3.7499999999999999E-2</c:v>
              </c:pt>
            </c:numLit>
          </c:val>
          <c:extLst>
            <c:ext xmlns:c16="http://schemas.microsoft.com/office/drawing/2014/chart" uri="{C3380CC4-5D6E-409C-BE32-E72D297353CC}">
              <c16:uniqueId val="{00000004-5AF1-40DA-BB43-76982E32AE33}"/>
            </c:ext>
          </c:extLst>
        </c:ser>
        <c:ser>
          <c:idx val="5"/>
          <c:order val="5"/>
          <c:tx>
            <c:v>3X YES</c:v>
          </c:tx>
          <c:spPr>
            <a:noFill/>
            <a:ln w="6350">
              <a:solidFill>
                <a:schemeClr val="tx1"/>
              </a:solidFill>
            </a:ln>
            <a:effectLst/>
          </c:spPr>
          <c:invertIfNegative val="0"/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Lit>
              <c:formatCode>General</c:formatCode>
              <c:ptCount val="1"/>
              <c:pt idx="0">
                <c:v>-0.84899999999999998</c:v>
              </c:pt>
            </c:numLit>
          </c:val>
          <c:extLst>
            <c:ext xmlns:c16="http://schemas.microsoft.com/office/drawing/2014/chart" uri="{C3380CC4-5D6E-409C-BE32-E72D297353CC}">
              <c16:uniqueId val="{00000006-5AF1-40DA-BB43-76982E32A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592728"/>
        <c:axId val="205591552"/>
      </c:barChart>
      <c:catAx>
        <c:axId val="2055927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5591552"/>
        <c:crosses val="autoZero"/>
        <c:auto val="1"/>
        <c:lblAlgn val="ctr"/>
        <c:lblOffset val="100"/>
        <c:noMultiLvlLbl val="0"/>
      </c:catAx>
      <c:valAx>
        <c:axId val="205591552"/>
        <c:scaling>
          <c:orientation val="minMax"/>
          <c:max val="1"/>
        </c:scaling>
        <c:delete val="0"/>
        <c:axPos val="l"/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92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333375</xdr:colOff>
      <xdr:row>34</xdr:row>
      <xdr:rowOff>166622</xdr:rowOff>
    </xdr:from>
    <xdr:to>
      <xdr:col>23</xdr:col>
      <xdr:colOff>39688</xdr:colOff>
      <xdr:row>43</xdr:row>
      <xdr:rowOff>153525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142874</xdr:colOff>
      <xdr:row>23</xdr:row>
      <xdr:rowOff>113705</xdr:rowOff>
    </xdr:from>
    <xdr:to>
      <xdr:col>20</xdr:col>
      <xdr:colOff>464343</xdr:colOff>
      <xdr:row>32</xdr:row>
      <xdr:rowOff>124420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142874</xdr:colOff>
      <xdr:row>23</xdr:row>
      <xdr:rowOff>92538</xdr:rowOff>
    </xdr:from>
    <xdr:to>
      <xdr:col>20</xdr:col>
      <xdr:colOff>464343</xdr:colOff>
      <xdr:row>32</xdr:row>
      <xdr:rowOff>103253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7F221-92B0-41C1-80E2-A98FF034836F}">
  <dimension ref="A1:M44"/>
  <sheetViews>
    <sheetView workbookViewId="0">
      <selection activeCell="A29" sqref="A29"/>
    </sheetView>
  </sheetViews>
  <sheetFormatPr defaultRowHeight="14.4" x14ac:dyDescent="0.55000000000000004"/>
  <cols>
    <col min="2" max="2" width="20.83984375" customWidth="1"/>
    <col min="3" max="3" width="25.68359375" customWidth="1"/>
    <col min="4" max="4" width="61.68359375" customWidth="1"/>
    <col min="5" max="5" width="57.68359375" customWidth="1"/>
  </cols>
  <sheetData>
    <row r="1" spans="1:13" x14ac:dyDescent="0.55000000000000004">
      <c r="A1" s="780" t="s">
        <v>408</v>
      </c>
      <c r="B1" s="780"/>
      <c r="C1" s="780"/>
      <c r="D1" s="780"/>
      <c r="E1" s="780"/>
      <c r="F1" s="780"/>
      <c r="G1" s="780"/>
      <c r="H1" s="780"/>
      <c r="I1" s="780"/>
      <c r="J1" s="780"/>
      <c r="K1" s="780"/>
      <c r="L1" s="780"/>
      <c r="M1" s="780"/>
    </row>
    <row r="2" spans="1:13" x14ac:dyDescent="0.55000000000000004">
      <c r="A2" s="780"/>
      <c r="B2" s="780"/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</row>
    <row r="3" spans="1:13" x14ac:dyDescent="0.55000000000000004">
      <c r="A3" s="780"/>
      <c r="B3" s="780"/>
      <c r="C3" s="780"/>
      <c r="D3" s="780"/>
      <c r="E3" s="780"/>
      <c r="F3" s="780"/>
      <c r="G3" s="780"/>
      <c r="H3" s="780"/>
      <c r="I3" s="780"/>
      <c r="J3" s="780"/>
      <c r="K3" s="780"/>
      <c r="L3" s="780"/>
      <c r="M3" s="780"/>
    </row>
    <row r="4" spans="1:13" x14ac:dyDescent="0.55000000000000004">
      <c r="A4" s="780"/>
      <c r="B4" s="780"/>
      <c r="C4" s="780"/>
      <c r="D4" s="780"/>
      <c r="E4" s="780"/>
      <c r="F4" s="780"/>
      <c r="G4" s="780"/>
      <c r="H4" s="780"/>
      <c r="I4" s="780"/>
      <c r="J4" s="780"/>
      <c r="K4" s="780"/>
      <c r="L4" s="780"/>
      <c r="M4" s="780"/>
    </row>
    <row r="5" spans="1:13" x14ac:dyDescent="0.55000000000000004">
      <c r="A5" s="780"/>
      <c r="B5" s="780"/>
      <c r="C5" s="780"/>
      <c r="D5" s="780"/>
      <c r="E5" s="780"/>
      <c r="F5" s="780"/>
      <c r="G5" s="780"/>
      <c r="H5" s="780"/>
      <c r="I5" s="780"/>
      <c r="J5" s="780"/>
      <c r="K5" s="780"/>
      <c r="L5" s="780"/>
      <c r="M5" s="780"/>
    </row>
    <row r="6" spans="1:13" hidden="1" x14ac:dyDescent="0.55000000000000004">
      <c r="A6" s="780"/>
      <c r="B6" s="780"/>
      <c r="C6" s="780"/>
      <c r="D6" s="780"/>
      <c r="E6" s="780"/>
      <c r="F6" s="780"/>
      <c r="G6" s="780"/>
      <c r="H6" s="780"/>
      <c r="I6" s="780"/>
      <c r="J6" s="780"/>
      <c r="K6" s="780"/>
      <c r="L6" s="780"/>
      <c r="M6" s="780"/>
    </row>
    <row r="7" spans="1:13" hidden="1" x14ac:dyDescent="0.55000000000000004">
      <c r="A7" s="780"/>
      <c r="B7" s="780"/>
      <c r="C7" s="780"/>
      <c r="D7" s="780"/>
      <c r="E7" s="780"/>
      <c r="F7" s="780"/>
      <c r="G7" s="780"/>
      <c r="H7" s="780"/>
      <c r="I7" s="780"/>
      <c r="J7" s="780"/>
      <c r="K7" s="780"/>
      <c r="L7" s="780"/>
      <c r="M7" s="780"/>
    </row>
    <row r="8" spans="1:13" hidden="1" x14ac:dyDescent="0.55000000000000004">
      <c r="A8" s="780"/>
      <c r="B8" s="780"/>
      <c r="C8" s="780"/>
      <c r="D8" s="780"/>
      <c r="E8" s="780"/>
      <c r="F8" s="780"/>
      <c r="G8" s="780"/>
      <c r="H8" s="780"/>
      <c r="I8" s="780"/>
      <c r="J8" s="780"/>
      <c r="K8" s="780"/>
      <c r="L8" s="780"/>
      <c r="M8" s="780"/>
    </row>
    <row r="9" spans="1:13" hidden="1" x14ac:dyDescent="0.55000000000000004">
      <c r="A9" s="780"/>
      <c r="B9" s="780"/>
      <c r="C9" s="780"/>
      <c r="D9" s="780"/>
      <c r="E9" s="780"/>
      <c r="F9" s="780"/>
      <c r="G9" s="780"/>
      <c r="H9" s="780"/>
      <c r="I9" s="780"/>
      <c r="J9" s="780"/>
      <c r="K9" s="780"/>
      <c r="L9" s="780"/>
      <c r="M9" s="780"/>
    </row>
    <row r="10" spans="1:13" hidden="1" x14ac:dyDescent="0.55000000000000004">
      <c r="A10" s="780"/>
      <c r="B10" s="780"/>
      <c r="C10" s="780"/>
      <c r="D10" s="780"/>
      <c r="E10" s="780"/>
      <c r="F10" s="780"/>
      <c r="G10" s="780"/>
      <c r="H10" s="780"/>
      <c r="I10" s="780"/>
      <c r="J10" s="780"/>
      <c r="K10" s="780"/>
      <c r="L10" s="780"/>
      <c r="M10" s="780"/>
    </row>
    <row r="11" spans="1:13" hidden="1" x14ac:dyDescent="0.55000000000000004">
      <c r="A11" s="780"/>
      <c r="B11" s="780"/>
      <c r="C11" s="780"/>
      <c r="D11" s="780"/>
      <c r="E11" s="780"/>
      <c r="F11" s="780"/>
      <c r="G11" s="780"/>
      <c r="H11" s="780"/>
      <c r="I11" s="780"/>
      <c r="J11" s="780"/>
      <c r="K11" s="780"/>
      <c r="L11" s="780"/>
      <c r="M11" s="780"/>
    </row>
    <row r="12" spans="1:13" hidden="1" x14ac:dyDescent="0.55000000000000004">
      <c r="A12" s="780"/>
      <c r="B12" s="780"/>
      <c r="C12" s="780"/>
      <c r="D12" s="780"/>
      <c r="E12" s="780"/>
      <c r="F12" s="780"/>
      <c r="G12" s="780"/>
      <c r="H12" s="780"/>
      <c r="I12" s="780"/>
      <c r="J12" s="780"/>
      <c r="K12" s="780"/>
      <c r="L12" s="780"/>
      <c r="M12" s="780"/>
    </row>
    <row r="13" spans="1:13" hidden="1" x14ac:dyDescent="0.55000000000000004">
      <c r="A13" s="780"/>
      <c r="B13" s="780"/>
      <c r="C13" s="780"/>
      <c r="D13" s="780"/>
      <c r="E13" s="780"/>
      <c r="F13" s="780"/>
      <c r="G13" s="780"/>
      <c r="H13" s="780"/>
      <c r="I13" s="780"/>
      <c r="J13" s="780"/>
      <c r="K13" s="780"/>
      <c r="L13" s="780"/>
      <c r="M13" s="780"/>
    </row>
    <row r="14" spans="1:13" hidden="1" x14ac:dyDescent="0.55000000000000004">
      <c r="A14" s="780"/>
      <c r="B14" s="780"/>
      <c r="C14" s="780"/>
      <c r="D14" s="780"/>
      <c r="E14" s="780"/>
      <c r="F14" s="780"/>
      <c r="G14" s="780"/>
      <c r="H14" s="780"/>
      <c r="I14" s="780"/>
      <c r="J14" s="780"/>
      <c r="K14" s="780"/>
      <c r="L14" s="780"/>
      <c r="M14" s="780"/>
    </row>
    <row r="15" spans="1:13" hidden="1" x14ac:dyDescent="0.55000000000000004">
      <c r="A15" s="780"/>
      <c r="B15" s="780"/>
      <c r="C15" s="780"/>
      <c r="D15" s="780"/>
      <c r="E15" s="780"/>
      <c r="F15" s="780"/>
      <c r="G15" s="780"/>
      <c r="H15" s="780"/>
      <c r="I15" s="780"/>
      <c r="J15" s="780"/>
      <c r="K15" s="780"/>
      <c r="L15" s="780"/>
      <c r="M15" s="780"/>
    </row>
    <row r="16" spans="1:13" hidden="1" x14ac:dyDescent="0.55000000000000004">
      <c r="A16" s="780"/>
      <c r="B16" s="780"/>
      <c r="C16" s="780"/>
      <c r="D16" s="780"/>
      <c r="E16" s="780"/>
      <c r="F16" s="780"/>
      <c r="G16" s="780"/>
      <c r="H16" s="780"/>
      <c r="I16" s="780"/>
      <c r="J16" s="780"/>
      <c r="K16" s="780"/>
      <c r="L16" s="780"/>
      <c r="M16" s="780"/>
    </row>
    <row r="17" spans="1:13" hidden="1" x14ac:dyDescent="0.55000000000000004">
      <c r="A17" s="780"/>
      <c r="B17" s="780"/>
      <c r="C17" s="780"/>
      <c r="D17" s="780"/>
      <c r="E17" s="780"/>
      <c r="F17" s="780"/>
      <c r="G17" s="780"/>
      <c r="H17" s="780"/>
      <c r="I17" s="780"/>
      <c r="J17" s="780"/>
      <c r="K17" s="780"/>
      <c r="L17" s="780"/>
      <c r="M17" s="780"/>
    </row>
    <row r="18" spans="1:13" hidden="1" x14ac:dyDescent="0.55000000000000004">
      <c r="A18" s="780"/>
      <c r="B18" s="780"/>
      <c r="C18" s="780"/>
      <c r="D18" s="780"/>
      <c r="E18" s="780"/>
      <c r="F18" s="780"/>
      <c r="G18" s="780"/>
      <c r="H18" s="780"/>
      <c r="I18" s="780"/>
      <c r="J18" s="780"/>
      <c r="K18" s="780"/>
      <c r="L18" s="780"/>
      <c r="M18" s="780"/>
    </row>
    <row r="19" spans="1:13" hidden="1" x14ac:dyDescent="0.55000000000000004">
      <c r="A19" s="780"/>
      <c r="B19" s="780"/>
      <c r="C19" s="780"/>
      <c r="D19" s="780"/>
      <c r="E19" s="780"/>
      <c r="F19" s="780"/>
      <c r="G19" s="780"/>
      <c r="H19" s="780"/>
      <c r="I19" s="780"/>
      <c r="J19" s="780"/>
      <c r="K19" s="780"/>
      <c r="L19" s="780"/>
      <c r="M19" s="780"/>
    </row>
    <row r="20" spans="1:13" hidden="1" x14ac:dyDescent="0.55000000000000004">
      <c r="A20" s="780"/>
      <c r="B20" s="780"/>
      <c r="C20" s="780"/>
      <c r="D20" s="780"/>
      <c r="E20" s="780"/>
      <c r="F20" s="780"/>
      <c r="G20" s="780"/>
      <c r="H20" s="780"/>
      <c r="I20" s="780"/>
      <c r="J20" s="780"/>
      <c r="K20" s="780"/>
      <c r="L20" s="780"/>
      <c r="M20" s="780"/>
    </row>
    <row r="21" spans="1:13" hidden="1" x14ac:dyDescent="0.55000000000000004">
      <c r="A21" s="780"/>
      <c r="B21" s="780"/>
      <c r="C21" s="780"/>
      <c r="D21" s="780"/>
      <c r="E21" s="780"/>
      <c r="F21" s="780"/>
      <c r="G21" s="780"/>
      <c r="H21" s="780"/>
      <c r="I21" s="780"/>
      <c r="J21" s="780"/>
      <c r="K21" s="780"/>
      <c r="L21" s="780"/>
      <c r="M21" s="780"/>
    </row>
    <row r="22" spans="1:13" hidden="1" x14ac:dyDescent="0.55000000000000004">
      <c r="A22" s="780"/>
      <c r="B22" s="780"/>
      <c r="C22" s="780"/>
      <c r="D22" s="780"/>
      <c r="E22" s="780"/>
      <c r="F22" s="780"/>
      <c r="G22" s="780"/>
      <c r="H22" s="780"/>
      <c r="I22" s="780"/>
      <c r="J22" s="780"/>
      <c r="K22" s="780"/>
      <c r="L22" s="780"/>
      <c r="M22" s="780"/>
    </row>
    <row r="23" spans="1:13" hidden="1" x14ac:dyDescent="0.55000000000000004">
      <c r="A23" s="780"/>
      <c r="B23" s="780"/>
      <c r="C23" s="780"/>
      <c r="D23" s="780"/>
      <c r="E23" s="780"/>
      <c r="F23" s="780"/>
      <c r="G23" s="780"/>
      <c r="H23" s="780"/>
      <c r="I23" s="780"/>
      <c r="J23" s="780"/>
      <c r="K23" s="780"/>
      <c r="L23" s="780"/>
      <c r="M23" s="780"/>
    </row>
    <row r="24" spans="1:13" hidden="1" x14ac:dyDescent="0.55000000000000004">
      <c r="A24" s="780"/>
      <c r="B24" s="780"/>
      <c r="C24" s="780"/>
      <c r="D24" s="780"/>
      <c r="E24" s="780"/>
      <c r="F24" s="780"/>
      <c r="G24" s="780"/>
      <c r="H24" s="780"/>
      <c r="I24" s="780"/>
      <c r="J24" s="780"/>
      <c r="K24" s="780"/>
      <c r="L24" s="780"/>
      <c r="M24" s="780"/>
    </row>
    <row r="25" spans="1:13" hidden="1" x14ac:dyDescent="0.55000000000000004">
      <c r="A25" s="780"/>
      <c r="B25" s="780"/>
      <c r="C25" s="780"/>
      <c r="D25" s="780"/>
      <c r="E25" s="780"/>
      <c r="F25" s="780"/>
      <c r="G25" s="780"/>
      <c r="H25" s="780"/>
      <c r="I25" s="780"/>
      <c r="J25" s="780"/>
      <c r="K25" s="780"/>
      <c r="L25" s="780"/>
      <c r="M25" s="780"/>
    </row>
    <row r="26" spans="1:13" hidden="1" x14ac:dyDescent="0.55000000000000004">
      <c r="A26" s="780"/>
      <c r="B26" s="780"/>
      <c r="C26" s="780"/>
      <c r="D26" s="780"/>
      <c r="E26" s="780"/>
      <c r="F26" s="780"/>
      <c r="G26" s="780"/>
      <c r="H26" s="780"/>
      <c r="I26" s="780"/>
      <c r="J26" s="780"/>
      <c r="K26" s="780"/>
      <c r="L26" s="780"/>
      <c r="M26" s="780"/>
    </row>
    <row r="27" spans="1:13" hidden="1" x14ac:dyDescent="0.55000000000000004">
      <c r="A27" s="780"/>
      <c r="B27" s="780"/>
      <c r="C27" s="780"/>
      <c r="D27" s="780"/>
      <c r="E27" s="780"/>
      <c r="F27" s="780"/>
      <c r="G27" s="780"/>
      <c r="H27" s="780"/>
      <c r="I27" s="780"/>
      <c r="J27" s="780"/>
      <c r="K27" s="780"/>
      <c r="L27" s="780"/>
      <c r="M27" s="780"/>
    </row>
    <row r="28" spans="1:13" hidden="1" x14ac:dyDescent="0.55000000000000004">
      <c r="A28" s="780"/>
      <c r="B28" s="780"/>
      <c r="C28" s="780"/>
      <c r="D28" s="780"/>
      <c r="E28" s="780"/>
      <c r="F28" s="780"/>
      <c r="G28" s="780"/>
      <c r="H28" s="780"/>
      <c r="I28" s="780"/>
      <c r="J28" s="780"/>
      <c r="K28" s="780"/>
      <c r="L28" s="780"/>
      <c r="M28" s="780"/>
    </row>
    <row r="29" spans="1:13" x14ac:dyDescent="0.55000000000000004">
      <c r="A29" s="776" t="s">
        <v>354</v>
      </c>
      <c r="B29" s="776" t="s">
        <v>355</v>
      </c>
      <c r="C29" s="776" t="s">
        <v>356</v>
      </c>
      <c r="D29" s="776" t="s">
        <v>357</v>
      </c>
      <c r="E29" s="777" t="s">
        <v>358</v>
      </c>
      <c r="F29" s="202"/>
      <c r="G29" s="202"/>
      <c r="H29" s="202"/>
    </row>
    <row r="30" spans="1:13" x14ac:dyDescent="0.55000000000000004">
      <c r="A30" s="775" t="s">
        <v>359</v>
      </c>
      <c r="B30" s="73" t="s">
        <v>46</v>
      </c>
      <c r="C30" s="775" t="s">
        <v>360</v>
      </c>
      <c r="D30" s="775" t="s">
        <v>361</v>
      </c>
      <c r="E30" s="73" t="s">
        <v>362</v>
      </c>
      <c r="F30" s="202"/>
      <c r="G30" s="202"/>
      <c r="H30" s="202"/>
    </row>
    <row r="31" spans="1:13" x14ac:dyDescent="0.55000000000000004">
      <c r="A31" s="775" t="s">
        <v>1</v>
      </c>
      <c r="B31" s="73" t="s">
        <v>89</v>
      </c>
      <c r="C31" s="775" t="s">
        <v>363</v>
      </c>
      <c r="D31" s="775" t="s">
        <v>361</v>
      </c>
      <c r="E31" s="73" t="s">
        <v>364</v>
      </c>
      <c r="F31" s="202"/>
      <c r="G31" s="202"/>
      <c r="H31" s="202"/>
    </row>
    <row r="32" spans="1:13" x14ac:dyDescent="0.55000000000000004">
      <c r="A32" s="775" t="s">
        <v>365</v>
      </c>
      <c r="B32" s="73" t="s">
        <v>90</v>
      </c>
      <c r="C32" s="775" t="s">
        <v>366</v>
      </c>
      <c r="D32" s="775" t="s">
        <v>361</v>
      </c>
      <c r="E32" s="73" t="s">
        <v>367</v>
      </c>
      <c r="F32" s="202"/>
      <c r="G32" s="202"/>
      <c r="H32" s="202"/>
    </row>
    <row r="33" spans="1:8" x14ac:dyDescent="0.55000000000000004">
      <c r="A33" s="775" t="s">
        <v>368</v>
      </c>
      <c r="B33" s="73" t="s">
        <v>369</v>
      </c>
      <c r="C33" s="775" t="s">
        <v>370</v>
      </c>
      <c r="D33" s="775" t="s">
        <v>371</v>
      </c>
      <c r="E33" s="73" t="s">
        <v>372</v>
      </c>
      <c r="F33" s="202"/>
      <c r="G33" s="202"/>
      <c r="H33" s="202"/>
    </row>
    <row r="34" spans="1:8" x14ac:dyDescent="0.55000000000000004">
      <c r="A34" s="775" t="s">
        <v>373</v>
      </c>
      <c r="B34" s="73" t="s">
        <v>374</v>
      </c>
      <c r="C34" s="775" t="s">
        <v>370</v>
      </c>
      <c r="D34" s="775" t="s">
        <v>371</v>
      </c>
      <c r="E34" s="73" t="s">
        <v>375</v>
      </c>
      <c r="F34" s="202"/>
      <c r="G34" s="202"/>
      <c r="H34" s="202"/>
    </row>
    <row r="35" spans="1:8" x14ac:dyDescent="0.55000000000000004">
      <c r="A35" s="775" t="s">
        <v>376</v>
      </c>
      <c r="B35" s="778" t="s">
        <v>377</v>
      </c>
      <c r="C35" s="775" t="s">
        <v>370</v>
      </c>
      <c r="D35" s="775" t="s">
        <v>378</v>
      </c>
      <c r="E35" s="778" t="s">
        <v>379</v>
      </c>
      <c r="F35" s="202"/>
      <c r="G35" s="202"/>
      <c r="H35" s="202"/>
    </row>
    <row r="36" spans="1:8" x14ac:dyDescent="0.55000000000000004">
      <c r="A36" s="775" t="s">
        <v>380</v>
      </c>
      <c r="B36" s="778" t="s">
        <v>381</v>
      </c>
      <c r="C36" s="775" t="s">
        <v>370</v>
      </c>
      <c r="D36" s="775" t="s">
        <v>378</v>
      </c>
      <c r="E36" s="778" t="s">
        <v>382</v>
      </c>
      <c r="F36" s="202"/>
      <c r="G36" s="202"/>
      <c r="H36" s="202"/>
    </row>
    <row r="37" spans="1:8" x14ac:dyDescent="0.55000000000000004">
      <c r="A37" s="775" t="s">
        <v>383</v>
      </c>
      <c r="B37" s="778" t="s">
        <v>384</v>
      </c>
      <c r="C37" s="775" t="s">
        <v>370</v>
      </c>
      <c r="D37" s="775" t="s">
        <v>385</v>
      </c>
      <c r="E37" s="778" t="s">
        <v>386</v>
      </c>
      <c r="F37" s="202"/>
      <c r="G37" s="202"/>
      <c r="H37" s="202"/>
    </row>
    <row r="38" spans="1:8" x14ac:dyDescent="0.55000000000000004">
      <c r="A38" s="775" t="s">
        <v>387</v>
      </c>
      <c r="B38" s="778" t="s">
        <v>388</v>
      </c>
      <c r="C38" s="775" t="s">
        <v>370</v>
      </c>
      <c r="D38" s="779" t="s">
        <v>389</v>
      </c>
      <c r="E38" s="778" t="s">
        <v>390</v>
      </c>
      <c r="F38" s="202"/>
      <c r="G38" s="202"/>
      <c r="H38" s="202"/>
    </row>
    <row r="39" spans="1:8" x14ac:dyDescent="0.55000000000000004">
      <c r="A39" s="775" t="s">
        <v>391</v>
      </c>
      <c r="B39" s="778" t="s">
        <v>392</v>
      </c>
      <c r="C39" s="775" t="s">
        <v>370</v>
      </c>
      <c r="D39" s="779" t="s">
        <v>389</v>
      </c>
      <c r="E39" s="778" t="s">
        <v>393</v>
      </c>
      <c r="F39" s="202"/>
      <c r="G39" s="202"/>
      <c r="H39" s="202"/>
    </row>
    <row r="40" spans="1:8" x14ac:dyDescent="0.55000000000000004">
      <c r="A40" s="775" t="s">
        <v>394</v>
      </c>
      <c r="B40" s="778" t="s">
        <v>395</v>
      </c>
      <c r="C40" s="775" t="s">
        <v>370</v>
      </c>
      <c r="D40" s="779" t="s">
        <v>389</v>
      </c>
      <c r="E40" s="778" t="s">
        <v>396</v>
      </c>
      <c r="F40" s="202"/>
      <c r="G40" s="202"/>
      <c r="H40" s="202"/>
    </row>
    <row r="41" spans="1:8" x14ac:dyDescent="0.55000000000000004">
      <c r="A41" s="775" t="s">
        <v>397</v>
      </c>
      <c r="B41" s="778" t="s">
        <v>398</v>
      </c>
      <c r="C41" s="775" t="s">
        <v>370</v>
      </c>
      <c r="D41" s="779" t="s">
        <v>389</v>
      </c>
      <c r="E41" s="778" t="s">
        <v>399</v>
      </c>
      <c r="F41" s="202"/>
      <c r="G41" s="202"/>
      <c r="H41" s="202"/>
    </row>
    <row r="42" spans="1:8" x14ac:dyDescent="0.55000000000000004">
      <c r="A42" s="775" t="s">
        <v>400</v>
      </c>
      <c r="B42" s="778" t="s">
        <v>401</v>
      </c>
      <c r="C42" s="775" t="s">
        <v>370</v>
      </c>
      <c r="D42" s="775" t="s">
        <v>402</v>
      </c>
      <c r="E42" s="778" t="s">
        <v>403</v>
      </c>
      <c r="F42" s="202"/>
      <c r="G42" s="202"/>
      <c r="H42" s="202"/>
    </row>
    <row r="43" spans="1:8" x14ac:dyDescent="0.55000000000000004">
      <c r="A43" s="775" t="s">
        <v>404</v>
      </c>
      <c r="B43" s="778" t="s">
        <v>405</v>
      </c>
      <c r="C43" s="775" t="s">
        <v>370</v>
      </c>
      <c r="D43" s="775" t="s">
        <v>406</v>
      </c>
      <c r="E43" s="778" t="s">
        <v>407</v>
      </c>
      <c r="F43" s="202"/>
      <c r="G43" s="202"/>
      <c r="H43" s="202"/>
    </row>
    <row r="44" spans="1:8" x14ac:dyDescent="0.55000000000000004">
      <c r="A44" s="775"/>
      <c r="B44" s="775"/>
      <c r="C44" s="775"/>
      <c r="D44" s="775"/>
      <c r="E44" s="202"/>
      <c r="F44" s="202"/>
      <c r="G44" s="202"/>
      <c r="H44" s="202"/>
    </row>
  </sheetData>
  <mergeCells count="1">
    <mergeCell ref="A1:M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12"/>
  <sheetViews>
    <sheetView tabSelected="1" topLeftCell="B36" zoomScale="120" zoomScaleNormal="120" zoomScaleSheetLayoutView="112" workbookViewId="0">
      <selection activeCell="C1" sqref="C1"/>
    </sheetView>
  </sheetViews>
  <sheetFormatPr defaultRowHeight="14.4" x14ac:dyDescent="0.55000000000000004"/>
  <cols>
    <col min="2" max="2" width="35.83984375" customWidth="1"/>
    <col min="3" max="3" width="35.41796875" customWidth="1"/>
    <col min="4" max="4" width="10.68359375" style="202" customWidth="1"/>
    <col min="5" max="5" width="16.41796875" style="201" customWidth="1"/>
    <col min="20" max="20" width="9.15625" style="202"/>
  </cols>
  <sheetData>
    <row r="1" spans="2:30" x14ac:dyDescent="0.55000000000000004">
      <c r="B1" s="71" t="s">
        <v>81</v>
      </c>
      <c r="C1" s="71"/>
      <c r="D1" s="71"/>
      <c r="E1" s="190"/>
    </row>
    <row r="2" spans="2:30" x14ac:dyDescent="0.55000000000000004">
      <c r="B2" s="819" t="s">
        <v>44</v>
      </c>
      <c r="C2" s="819"/>
      <c r="D2" s="819"/>
      <c r="E2" s="819"/>
      <c r="F2" s="819"/>
      <c r="G2" s="819"/>
      <c r="H2" s="819"/>
      <c r="I2" s="819"/>
      <c r="J2" s="819"/>
      <c r="K2" s="1"/>
      <c r="M2" s="781" t="s">
        <v>45</v>
      </c>
      <c r="N2" s="781"/>
      <c r="O2" s="781"/>
      <c r="P2" s="781"/>
      <c r="Q2" s="781"/>
      <c r="R2" s="781"/>
      <c r="S2" s="23"/>
      <c r="T2" s="23"/>
    </row>
    <row r="3" spans="2:30" x14ac:dyDescent="0.55000000000000004">
      <c r="B3" s="820" t="s">
        <v>0</v>
      </c>
      <c r="C3" s="822" t="s">
        <v>1</v>
      </c>
      <c r="D3" s="383"/>
      <c r="E3" s="824" t="s">
        <v>2</v>
      </c>
      <c r="F3" s="826" t="s">
        <v>3</v>
      </c>
      <c r="G3" s="826"/>
      <c r="H3" s="826" t="s">
        <v>4</v>
      </c>
      <c r="I3" s="826"/>
      <c r="J3" s="827"/>
      <c r="K3" s="1"/>
      <c r="M3" s="782" t="s">
        <v>46</v>
      </c>
      <c r="N3" s="782"/>
      <c r="O3" s="816" t="s">
        <v>47</v>
      </c>
      <c r="P3" s="785" t="s">
        <v>2</v>
      </c>
      <c r="Q3" s="785" t="s">
        <v>3</v>
      </c>
      <c r="R3" s="786"/>
      <c r="S3" s="23"/>
      <c r="T3" s="23"/>
      <c r="U3" s="781" t="s">
        <v>85</v>
      </c>
      <c r="V3" s="781"/>
      <c r="W3" s="781"/>
      <c r="X3" s="23"/>
    </row>
    <row r="4" spans="2:30" ht="35.1" x14ac:dyDescent="0.55000000000000004">
      <c r="B4" s="821"/>
      <c r="C4" s="823"/>
      <c r="D4" s="384"/>
      <c r="E4" s="825"/>
      <c r="F4" s="2" t="s">
        <v>5</v>
      </c>
      <c r="G4" s="2" t="s">
        <v>6</v>
      </c>
      <c r="H4" s="2" t="s">
        <v>7</v>
      </c>
      <c r="I4" s="2" t="s">
        <v>8</v>
      </c>
      <c r="J4" s="3" t="s">
        <v>9</v>
      </c>
      <c r="K4" s="1"/>
      <c r="M4" s="783"/>
      <c r="N4" s="783"/>
      <c r="O4" s="817"/>
      <c r="P4" s="818"/>
      <c r="Q4" s="24" t="s">
        <v>5</v>
      </c>
      <c r="R4" s="25" t="s">
        <v>6</v>
      </c>
      <c r="S4" s="23"/>
      <c r="T4" s="23"/>
      <c r="U4" s="381" t="s">
        <v>82</v>
      </c>
      <c r="V4" s="382" t="s">
        <v>8</v>
      </c>
      <c r="W4" s="25" t="s">
        <v>9</v>
      </c>
      <c r="X4" s="23"/>
      <c r="Z4" s="781" t="s">
        <v>86</v>
      </c>
      <c r="AA4" s="781"/>
      <c r="AB4" s="781"/>
      <c r="AC4" s="781"/>
      <c r="AD4" s="23"/>
    </row>
    <row r="5" spans="2:30" x14ac:dyDescent="0.55000000000000004">
      <c r="B5" s="4" t="s">
        <v>10</v>
      </c>
      <c r="C5" s="5">
        <v>-7.6356441427980981E-2</v>
      </c>
      <c r="D5" s="5"/>
      <c r="E5" s="191">
        <v>0.41433609546431743</v>
      </c>
      <c r="F5" s="6">
        <v>-0.88844026603299264</v>
      </c>
      <c r="G5" s="6">
        <v>0.73572738317703057</v>
      </c>
      <c r="H5" s="6">
        <v>3.3961418518940072E-2</v>
      </c>
      <c r="I5" s="7">
        <v>1</v>
      </c>
      <c r="J5" s="8">
        <v>0.85378890738372948</v>
      </c>
      <c r="K5" s="1"/>
      <c r="M5" s="796" t="s">
        <v>48</v>
      </c>
      <c r="N5" s="26" t="s">
        <v>49</v>
      </c>
      <c r="O5" s="30">
        <v>-0.8141588817047587</v>
      </c>
      <c r="P5" s="31">
        <v>0.19088285975564503</v>
      </c>
      <c r="Q5" s="31">
        <v>-1.1882824120918329</v>
      </c>
      <c r="R5" s="32">
        <v>-0.4400353513176844</v>
      </c>
      <c r="S5" s="23"/>
      <c r="T5" s="23"/>
      <c r="U5" s="54">
        <v>25.35588022501905</v>
      </c>
      <c r="V5" s="55">
        <v>14</v>
      </c>
      <c r="W5" s="56">
        <v>3.1212354502770712E-2</v>
      </c>
      <c r="X5" s="23"/>
      <c r="Z5" s="782" t="s">
        <v>87</v>
      </c>
      <c r="AA5" s="784" t="s">
        <v>88</v>
      </c>
      <c r="AB5" s="785"/>
      <c r="AC5" s="786"/>
      <c r="AD5" s="23"/>
    </row>
    <row r="6" spans="2:30" ht="23.7" x14ac:dyDescent="0.55000000000000004">
      <c r="B6" s="9" t="s">
        <v>11</v>
      </c>
      <c r="C6" s="10">
        <v>4.9884995812622568E-2</v>
      </c>
      <c r="D6" s="10"/>
      <c r="E6" s="192">
        <v>0.43937360675234316</v>
      </c>
      <c r="F6" s="11">
        <v>-0.81127144917943461</v>
      </c>
      <c r="G6" s="11">
        <v>0.91104144080467964</v>
      </c>
      <c r="H6" s="11">
        <v>1.2890564900042317E-2</v>
      </c>
      <c r="I6" s="12">
        <v>1</v>
      </c>
      <c r="J6" s="13">
        <v>0.90960512934598237</v>
      </c>
      <c r="K6" s="1"/>
      <c r="M6" s="797"/>
      <c r="N6" s="27" t="s">
        <v>50</v>
      </c>
      <c r="O6" s="33">
        <v>0.28530130893870276</v>
      </c>
      <c r="P6" s="34">
        <v>0.18106193048014416</v>
      </c>
      <c r="Q6" s="34">
        <v>-6.9573553773674746E-2</v>
      </c>
      <c r="R6" s="35">
        <v>0.64017617165108032</v>
      </c>
      <c r="S6" s="23"/>
      <c r="T6" s="23"/>
      <c r="U6" s="787" t="s">
        <v>39</v>
      </c>
      <c r="V6" s="787"/>
      <c r="W6" s="787"/>
      <c r="X6" s="23"/>
      <c r="Z6" s="783"/>
      <c r="AA6" s="381" t="s">
        <v>7</v>
      </c>
      <c r="AB6" s="382" t="s">
        <v>8</v>
      </c>
      <c r="AC6" s="25" t="s">
        <v>9</v>
      </c>
      <c r="AD6" s="23"/>
    </row>
    <row r="7" spans="2:30" x14ac:dyDescent="0.55000000000000004">
      <c r="B7" s="9" t="s">
        <v>12</v>
      </c>
      <c r="C7" s="10">
        <v>-0.19934874662385071</v>
      </c>
      <c r="D7" s="10"/>
      <c r="E7" s="192">
        <v>0.53608048670736697</v>
      </c>
      <c r="F7" s="11">
        <v>-1.2500471933849928</v>
      </c>
      <c r="G7" s="11">
        <v>0.8513497001372915</v>
      </c>
      <c r="H7" s="11">
        <v>0.1382824356555874</v>
      </c>
      <c r="I7" s="12">
        <v>1</v>
      </c>
      <c r="J7" s="13">
        <v>0.70999450919119556</v>
      </c>
      <c r="K7" s="1"/>
      <c r="M7" s="797" t="s">
        <v>51</v>
      </c>
      <c r="N7" s="28" t="s">
        <v>49</v>
      </c>
      <c r="O7" s="36">
        <v>-8.9682373166923179E-2</v>
      </c>
      <c r="P7" s="37">
        <v>0.18489412915486381</v>
      </c>
      <c r="Q7" s="37">
        <v>-0.45206820726335334</v>
      </c>
      <c r="R7" s="38">
        <v>0.27270346092950698</v>
      </c>
      <c r="S7" s="23"/>
      <c r="T7" s="23"/>
      <c r="U7" s="787" t="s">
        <v>84</v>
      </c>
      <c r="V7" s="787"/>
      <c r="W7" s="787"/>
      <c r="X7" s="23"/>
      <c r="Z7" s="26" t="s">
        <v>10</v>
      </c>
      <c r="AA7" s="466">
        <v>1.9579126658532398</v>
      </c>
      <c r="AB7" s="467">
        <v>1</v>
      </c>
      <c r="AC7" s="468">
        <v>0.16173673111674192</v>
      </c>
      <c r="AD7" s="23"/>
    </row>
    <row r="8" spans="2:30" ht="22.8" x14ac:dyDescent="0.55000000000000004">
      <c r="B8" s="9" t="s">
        <v>13</v>
      </c>
      <c r="C8" s="14" t="s">
        <v>42</v>
      </c>
      <c r="D8" s="14"/>
      <c r="E8" s="193"/>
      <c r="F8" s="15"/>
      <c r="G8" s="15"/>
      <c r="H8" s="15"/>
      <c r="I8" s="15"/>
      <c r="J8" s="16"/>
      <c r="K8" s="1"/>
      <c r="M8" s="797"/>
      <c r="N8" s="27" t="s">
        <v>50</v>
      </c>
      <c r="O8" s="33">
        <v>3.7519596648261266E-2</v>
      </c>
      <c r="P8" s="34">
        <v>0.24762207961856189</v>
      </c>
      <c r="Q8" s="34">
        <v>-0.44781076118102969</v>
      </c>
      <c r="R8" s="35">
        <v>0.52284995447755223</v>
      </c>
      <c r="S8" s="23"/>
      <c r="T8" s="23"/>
      <c r="Z8" s="28" t="s">
        <v>46</v>
      </c>
      <c r="AA8" s="469">
        <v>1.3407839220804094</v>
      </c>
      <c r="AB8" s="470">
        <v>2</v>
      </c>
      <c r="AC8" s="471">
        <v>0.51150804726275534</v>
      </c>
      <c r="AD8" s="23"/>
    </row>
    <row r="9" spans="2:30" x14ac:dyDescent="0.55000000000000004">
      <c r="B9" s="9" t="s">
        <v>14</v>
      </c>
      <c r="C9" s="10">
        <v>-0.77467781153509985</v>
      </c>
      <c r="D9" s="10"/>
      <c r="E9" s="192">
        <v>0.74287746285409451</v>
      </c>
      <c r="F9" s="11">
        <v>-2.2306908836556163</v>
      </c>
      <c r="G9" s="11">
        <v>0.68133526058541682</v>
      </c>
      <c r="H9" s="11">
        <v>1.0874464199577067</v>
      </c>
      <c r="I9" s="12">
        <v>1</v>
      </c>
      <c r="J9" s="13">
        <v>0.29703769295898064</v>
      </c>
      <c r="K9" s="1"/>
      <c r="M9" s="797" t="s">
        <v>52</v>
      </c>
      <c r="N9" s="28" t="s">
        <v>49</v>
      </c>
      <c r="O9" s="36">
        <v>0.53514423878842998</v>
      </c>
      <c r="P9" s="37">
        <v>0.29694972484149673</v>
      </c>
      <c r="Q9" s="37">
        <v>-4.6866527119982515E-2</v>
      </c>
      <c r="R9" s="38">
        <v>1.1171550046968424</v>
      </c>
      <c r="S9" s="23"/>
      <c r="T9" s="23"/>
      <c r="Z9" s="28" t="s">
        <v>89</v>
      </c>
      <c r="AA9" s="469">
        <v>5.4077160764850287</v>
      </c>
      <c r="AB9" s="470">
        <v>3</v>
      </c>
      <c r="AC9" s="471">
        <v>0.14426359641870445</v>
      </c>
      <c r="AD9" s="23"/>
    </row>
    <row r="10" spans="2:30" x14ac:dyDescent="0.55000000000000004">
      <c r="B10" s="9" t="s">
        <v>15</v>
      </c>
      <c r="C10" s="10">
        <v>-1.3140170734091268</v>
      </c>
      <c r="D10" s="10"/>
      <c r="E10" s="192">
        <v>0.57486209545136246</v>
      </c>
      <c r="F10" s="11">
        <v>-2.4407260765710239</v>
      </c>
      <c r="G10" s="11">
        <v>-0.18730807024722984</v>
      </c>
      <c r="H10" s="11">
        <v>5.2248601334478826</v>
      </c>
      <c r="I10" s="12">
        <v>1</v>
      </c>
      <c r="J10" s="22">
        <v>2.2266237037302128E-2</v>
      </c>
      <c r="K10" s="1"/>
      <c r="M10" s="798"/>
      <c r="N10" s="29" t="s">
        <v>50</v>
      </c>
      <c r="O10" s="39">
        <v>-0.8490234157244736</v>
      </c>
      <c r="P10" s="40">
        <v>0.40188821950646991</v>
      </c>
      <c r="Q10" s="40">
        <v>-1.636709851768082</v>
      </c>
      <c r="R10" s="41">
        <v>-6.1336979680865156E-2</v>
      </c>
      <c r="S10" s="23"/>
      <c r="T10" s="23"/>
      <c r="Z10" s="28" t="s">
        <v>90</v>
      </c>
      <c r="AA10" s="469">
        <v>5.909462996583268E-2</v>
      </c>
      <c r="AB10" s="470">
        <v>1</v>
      </c>
      <c r="AC10" s="471">
        <v>0.80793267930847146</v>
      </c>
      <c r="AD10" s="23"/>
    </row>
    <row r="11" spans="2:30" ht="34.200000000000003" x14ac:dyDescent="0.55000000000000004">
      <c r="B11" s="9" t="s">
        <v>16</v>
      </c>
      <c r="C11" s="10">
        <v>-1.0019730122417438</v>
      </c>
      <c r="D11" s="10"/>
      <c r="E11" s="192">
        <v>0.53337388936533603</v>
      </c>
      <c r="F11" s="11">
        <v>-2.0473666256918537</v>
      </c>
      <c r="G11" s="11">
        <v>4.3420601208365994E-2</v>
      </c>
      <c r="H11" s="11">
        <v>3.5289747029225778</v>
      </c>
      <c r="I11" s="12">
        <v>1</v>
      </c>
      <c r="J11" s="13">
        <v>6.0305068993388611E-2</v>
      </c>
      <c r="K11" s="1"/>
      <c r="Z11" s="28" t="s">
        <v>91</v>
      </c>
      <c r="AA11" s="469">
        <v>47.531641017829223</v>
      </c>
      <c r="AB11" s="470">
        <v>6</v>
      </c>
      <c r="AC11" s="471">
        <v>1.4656093894060973E-8</v>
      </c>
      <c r="AD11" s="23"/>
    </row>
    <row r="12" spans="2:30" ht="22.8" x14ac:dyDescent="0.55000000000000004">
      <c r="B12" s="9" t="s">
        <v>17</v>
      </c>
      <c r="C12" s="14" t="s">
        <v>42</v>
      </c>
      <c r="D12" s="14"/>
      <c r="E12" s="193"/>
      <c r="F12" s="15"/>
      <c r="G12" s="15"/>
      <c r="H12" s="15"/>
      <c r="I12" s="15"/>
      <c r="J12" s="16"/>
      <c r="K12" s="1"/>
      <c r="Z12" s="373" t="s">
        <v>92</v>
      </c>
      <c r="AA12" s="472">
        <v>19.329651417403554</v>
      </c>
      <c r="AB12" s="473">
        <v>2</v>
      </c>
      <c r="AC12" s="474">
        <v>6.3477457905691814E-5</v>
      </c>
      <c r="AD12" s="23"/>
    </row>
    <row r="13" spans="2:30" x14ac:dyDescent="0.55000000000000004">
      <c r="B13" s="9" t="s">
        <v>18</v>
      </c>
      <c r="C13" s="10">
        <v>1.3841676545129036</v>
      </c>
      <c r="D13" s="10"/>
      <c r="E13" s="192">
        <v>0.51071000712657544</v>
      </c>
      <c r="F13" s="11">
        <v>0.3831944340006217</v>
      </c>
      <c r="G13" s="11">
        <v>2.3851408750251855</v>
      </c>
      <c r="H13" s="11">
        <v>7.3456233716064432</v>
      </c>
      <c r="I13" s="12">
        <v>1</v>
      </c>
      <c r="J13" s="22">
        <v>6.7226216949950457E-3</v>
      </c>
      <c r="K13" s="1"/>
      <c r="Z13" s="787" t="s">
        <v>39</v>
      </c>
      <c r="AA13" s="787"/>
      <c r="AB13" s="787"/>
      <c r="AC13" s="787"/>
      <c r="AD13" s="23"/>
    </row>
    <row r="14" spans="2:30" x14ac:dyDescent="0.55000000000000004">
      <c r="B14" s="9" t="s">
        <v>19</v>
      </c>
      <c r="C14" s="14" t="s">
        <v>42</v>
      </c>
      <c r="D14" s="14"/>
      <c r="E14" s="193"/>
      <c r="F14" s="15"/>
      <c r="G14" s="15"/>
      <c r="H14" s="15"/>
      <c r="I14" s="15"/>
      <c r="J14" s="16"/>
      <c r="K14" s="1"/>
    </row>
    <row r="15" spans="2:30" x14ac:dyDescent="0.55000000000000004">
      <c r="B15" s="9" t="s">
        <v>20</v>
      </c>
      <c r="C15" s="10">
        <v>2.0265488752342362</v>
      </c>
      <c r="D15" s="10"/>
      <c r="E15" s="192">
        <v>0.8194660244837042</v>
      </c>
      <c r="F15" s="11">
        <v>0.42042498069195822</v>
      </c>
      <c r="G15" s="11">
        <v>3.632672769776514</v>
      </c>
      <c r="H15" s="11">
        <v>6.1157857151236223</v>
      </c>
      <c r="I15" s="12">
        <v>1</v>
      </c>
      <c r="J15" s="22">
        <v>1.3397984401895879E-2</v>
      </c>
      <c r="K15" s="1"/>
      <c r="M15" s="788" t="s">
        <v>45</v>
      </c>
      <c r="N15" s="788"/>
      <c r="O15" s="788"/>
      <c r="P15" s="788"/>
      <c r="Q15" s="788"/>
      <c r="R15" s="788"/>
      <c r="S15" s="57"/>
      <c r="T15" s="57"/>
    </row>
    <row r="16" spans="2:30" x14ac:dyDescent="0.55000000000000004">
      <c r="B16" s="9" t="s">
        <v>21</v>
      </c>
      <c r="C16" s="10">
        <v>0.64853650251529582</v>
      </c>
      <c r="D16" s="10"/>
      <c r="E16" s="192">
        <v>0.68454864157869799</v>
      </c>
      <c r="F16" s="11">
        <v>-0.69315418064477008</v>
      </c>
      <c r="G16" s="11">
        <v>1.9902271856753617</v>
      </c>
      <c r="H16" s="11">
        <v>0.89755325099998684</v>
      </c>
      <c r="I16" s="12">
        <v>1</v>
      </c>
      <c r="J16" s="13">
        <v>0.34343862273779791</v>
      </c>
      <c r="K16" s="1"/>
      <c r="M16" s="789" t="s">
        <v>46</v>
      </c>
      <c r="N16" s="789"/>
      <c r="O16" s="791" t="s">
        <v>47</v>
      </c>
      <c r="P16" s="793" t="s">
        <v>2</v>
      </c>
      <c r="Q16" s="793" t="s">
        <v>3</v>
      </c>
      <c r="R16" s="795"/>
      <c r="S16" s="57"/>
      <c r="T16" s="57"/>
    </row>
    <row r="17" spans="2:21" x14ac:dyDescent="0.55000000000000004">
      <c r="B17" s="9" t="s">
        <v>22</v>
      </c>
      <c r="C17" s="10">
        <v>1.6626735376526829</v>
      </c>
      <c r="D17" s="10"/>
      <c r="E17" s="192">
        <v>0.62249198547873208</v>
      </c>
      <c r="F17" s="11">
        <v>0.44261166544953801</v>
      </c>
      <c r="G17" s="11">
        <v>2.8827354098558278</v>
      </c>
      <c r="H17" s="11">
        <v>7.1342190691209755</v>
      </c>
      <c r="I17" s="12">
        <v>1</v>
      </c>
      <c r="J17" s="22">
        <v>7.5626571752862581E-3</v>
      </c>
      <c r="K17" s="1"/>
      <c r="M17" s="790"/>
      <c r="N17" s="790"/>
      <c r="O17" s="792"/>
      <c r="P17" s="794"/>
      <c r="Q17" s="58" t="s">
        <v>5</v>
      </c>
      <c r="R17" s="59" t="s">
        <v>6</v>
      </c>
      <c r="S17" s="57" t="s">
        <v>153</v>
      </c>
      <c r="T17" s="57" t="s">
        <v>155</v>
      </c>
      <c r="U17" t="s">
        <v>156</v>
      </c>
    </row>
    <row r="18" spans="2:21" x14ac:dyDescent="0.55000000000000004">
      <c r="B18" s="9" t="s">
        <v>23</v>
      </c>
      <c r="C18" s="14" t="s">
        <v>42</v>
      </c>
      <c r="D18" s="14"/>
      <c r="E18" s="193"/>
      <c r="F18" s="15"/>
      <c r="G18" s="15"/>
      <c r="H18" s="15"/>
      <c r="I18" s="15"/>
      <c r="J18" s="16"/>
      <c r="K18" s="1"/>
      <c r="M18" s="369" t="s">
        <v>48</v>
      </c>
      <c r="N18" s="60" t="s">
        <v>49</v>
      </c>
      <c r="O18" s="30">
        <v>-0.8141588817047587</v>
      </c>
      <c r="P18" s="31">
        <v>0.19088285975564503</v>
      </c>
      <c r="Q18" s="31">
        <v>-1.1882824120918329</v>
      </c>
      <c r="R18" s="32">
        <v>-0.4400353513176844</v>
      </c>
      <c r="S18" s="57">
        <f>R18-Q18</f>
        <v>0.74824706077414849</v>
      </c>
      <c r="T18" s="57">
        <f>O18*3.24</f>
        <v>-2.6378747767234185</v>
      </c>
      <c r="U18" s="205">
        <f>S18*3.24</f>
        <v>2.4243204769082412</v>
      </c>
    </row>
    <row r="19" spans="2:21" x14ac:dyDescent="0.55000000000000004">
      <c r="B19" s="9" t="s">
        <v>24</v>
      </c>
      <c r="C19" s="10">
        <v>0.54992440382813157</v>
      </c>
      <c r="D19" s="10"/>
      <c r="E19" s="192">
        <v>0.79903465949504549</v>
      </c>
      <c r="F19" s="11">
        <v>-1.0161547511813827</v>
      </c>
      <c r="G19" s="11">
        <v>2.116003558837646</v>
      </c>
      <c r="H19" s="11">
        <v>0.47366876743376107</v>
      </c>
      <c r="I19" s="12">
        <v>1</v>
      </c>
      <c r="J19" s="13">
        <v>0.4913041881376955</v>
      </c>
      <c r="K19" s="1"/>
      <c r="M19" s="370" t="s">
        <v>51</v>
      </c>
      <c r="N19" s="206" t="s">
        <v>49</v>
      </c>
      <c r="O19" s="33">
        <v>-8.9682373166923179E-2</v>
      </c>
      <c r="P19" s="34">
        <v>0.18489412915486381</v>
      </c>
      <c r="Q19" s="34">
        <v>-0.45206820726335334</v>
      </c>
      <c r="R19" s="35">
        <v>0.27270346092950698</v>
      </c>
      <c r="S19" s="57">
        <f t="shared" ref="S19:S23" si="0">R19-Q19</f>
        <v>0.72477166819286032</v>
      </c>
      <c r="T19" s="57">
        <f t="shared" ref="T19:T23" si="1">O19*3.24</f>
        <v>-0.29057088906083112</v>
      </c>
      <c r="U19" s="205">
        <f t="shared" ref="U19:U23" si="2">S19*3.24</f>
        <v>2.3482602049448675</v>
      </c>
    </row>
    <row r="20" spans="2:21" x14ac:dyDescent="0.55000000000000004">
      <c r="B20" s="9" t="s">
        <v>25</v>
      </c>
      <c r="C20" s="10">
        <v>1.9714047487761381</v>
      </c>
      <c r="D20" s="10"/>
      <c r="E20" s="192">
        <v>0.66564714049180562</v>
      </c>
      <c r="F20" s="11">
        <v>0.66676032700012589</v>
      </c>
      <c r="G20" s="11">
        <v>3.2760491705521506</v>
      </c>
      <c r="H20" s="11">
        <v>8.7712897025454062</v>
      </c>
      <c r="I20" s="12">
        <v>1</v>
      </c>
      <c r="J20" s="22">
        <v>3.0600899588217878E-3</v>
      </c>
      <c r="K20" s="1"/>
      <c r="M20" s="370" t="s">
        <v>52</v>
      </c>
      <c r="N20" s="61" t="s">
        <v>49</v>
      </c>
      <c r="O20" s="36">
        <v>0.53514423878842998</v>
      </c>
      <c r="P20" s="37">
        <v>0.29694972484149673</v>
      </c>
      <c r="Q20" s="37">
        <v>-4.6866527119982515E-2</v>
      </c>
      <c r="R20" s="38">
        <v>1.1171550046968424</v>
      </c>
      <c r="S20" s="57">
        <f t="shared" si="0"/>
        <v>1.1640215318168248</v>
      </c>
      <c r="T20" s="57">
        <f t="shared" si="1"/>
        <v>1.7338673336745132</v>
      </c>
      <c r="U20" s="205">
        <f t="shared" si="2"/>
        <v>3.7714297630865126</v>
      </c>
    </row>
    <row r="21" spans="2:21" x14ac:dyDescent="0.55000000000000004">
      <c r="B21" s="9" t="s">
        <v>26</v>
      </c>
      <c r="C21" s="10">
        <v>1.8222378833820729</v>
      </c>
      <c r="D21" s="10"/>
      <c r="E21" s="192">
        <v>0.76453813520088543</v>
      </c>
      <c r="F21" s="11">
        <v>0.32377067358092337</v>
      </c>
      <c r="G21" s="11">
        <v>3.3207050931832223</v>
      </c>
      <c r="H21" s="11">
        <v>5.6808305670061348</v>
      </c>
      <c r="I21" s="12">
        <v>1</v>
      </c>
      <c r="J21" s="22">
        <v>1.7151246810703569E-2</v>
      </c>
      <c r="K21" s="1"/>
      <c r="M21" s="370" t="s">
        <v>48</v>
      </c>
      <c r="N21" s="62" t="s">
        <v>50</v>
      </c>
      <c r="O21" s="33">
        <v>0.28530130893870276</v>
      </c>
      <c r="P21" s="34">
        <v>0.18106193048014416</v>
      </c>
      <c r="Q21" s="34">
        <v>-6.9573553773674746E-2</v>
      </c>
      <c r="R21" s="35">
        <v>0.64017617165108032</v>
      </c>
      <c r="S21" s="57">
        <f t="shared" si="0"/>
        <v>0.70974972542475512</v>
      </c>
      <c r="T21" s="57">
        <f t="shared" si="1"/>
        <v>0.92437624096139703</v>
      </c>
      <c r="U21" s="205">
        <f t="shared" si="2"/>
        <v>2.2995891103762069</v>
      </c>
    </row>
    <row r="22" spans="2:21" x14ac:dyDescent="0.55000000000000004">
      <c r="B22" s="9" t="s">
        <v>27</v>
      </c>
      <c r="C22" s="14" t="s">
        <v>42</v>
      </c>
      <c r="D22" s="14"/>
      <c r="E22" s="193"/>
      <c r="F22" s="15"/>
      <c r="G22" s="15"/>
      <c r="H22" s="15"/>
      <c r="I22" s="15"/>
      <c r="J22" s="16"/>
      <c r="K22" s="1"/>
      <c r="M22" s="370" t="s">
        <v>51</v>
      </c>
      <c r="N22" s="207" t="s">
        <v>50</v>
      </c>
      <c r="O22" s="36">
        <v>3.7519596648261266E-2</v>
      </c>
      <c r="P22" s="37">
        <v>0.24762207961856189</v>
      </c>
      <c r="Q22" s="37">
        <v>-0.44781076118102969</v>
      </c>
      <c r="R22" s="38">
        <v>0.52284995447755223</v>
      </c>
      <c r="S22" s="57">
        <f t="shared" si="0"/>
        <v>0.97066071565858192</v>
      </c>
      <c r="T22" s="57">
        <f t="shared" si="1"/>
        <v>0.1215634931403665</v>
      </c>
      <c r="U22" s="205">
        <f t="shared" si="2"/>
        <v>3.1449407187338054</v>
      </c>
    </row>
    <row r="23" spans="2:21" x14ac:dyDescent="0.55000000000000004">
      <c r="B23" s="9" t="s">
        <v>28</v>
      </c>
      <c r="C23" s="14" t="s">
        <v>42</v>
      </c>
      <c r="D23" s="14"/>
      <c r="E23" s="193"/>
      <c r="F23" s="15"/>
      <c r="G23" s="15"/>
      <c r="H23" s="15"/>
      <c r="I23" s="15"/>
      <c r="J23" s="16"/>
      <c r="K23" s="1"/>
      <c r="M23" s="371" t="s">
        <v>52</v>
      </c>
      <c r="N23" s="63" t="s">
        <v>50</v>
      </c>
      <c r="O23" s="39">
        <v>-0.8490234157244736</v>
      </c>
      <c r="P23" s="40">
        <v>0.40188821950646991</v>
      </c>
      <c r="Q23" s="40">
        <v>-1.636709851768082</v>
      </c>
      <c r="R23" s="41">
        <v>-6.1336979680865156E-2</v>
      </c>
      <c r="S23" s="57">
        <f t="shared" si="0"/>
        <v>1.5753728720872169</v>
      </c>
      <c r="T23" s="57">
        <f t="shared" si="1"/>
        <v>-2.7508358669472948</v>
      </c>
      <c r="U23" s="205">
        <f t="shared" si="2"/>
        <v>5.1042081055625834</v>
      </c>
    </row>
    <row r="24" spans="2:21" x14ac:dyDescent="0.55000000000000004">
      <c r="B24" s="9" t="s">
        <v>29</v>
      </c>
      <c r="C24" s="14" t="s">
        <v>42</v>
      </c>
      <c r="D24" s="14"/>
      <c r="E24" s="193"/>
      <c r="F24" s="15"/>
      <c r="G24" s="15"/>
      <c r="H24" s="15"/>
      <c r="I24" s="15"/>
      <c r="J24" s="16"/>
      <c r="K24" s="1"/>
      <c r="O24" t="s">
        <v>155</v>
      </c>
      <c r="P24" t="s">
        <v>153</v>
      </c>
    </row>
    <row r="25" spans="2:21" x14ac:dyDescent="0.55000000000000004">
      <c r="B25" s="9" t="s">
        <v>30</v>
      </c>
      <c r="C25" s="14" t="s">
        <v>42</v>
      </c>
      <c r="D25" s="14"/>
      <c r="E25" s="193"/>
      <c r="F25" s="15"/>
      <c r="G25" s="15"/>
      <c r="H25" s="15"/>
      <c r="I25" s="15"/>
      <c r="J25" s="16"/>
      <c r="K25" s="1"/>
    </row>
    <row r="26" spans="2:21" x14ac:dyDescent="0.55000000000000004">
      <c r="B26" s="9" t="s">
        <v>31</v>
      </c>
      <c r="C26" s="14" t="s">
        <v>42</v>
      </c>
      <c r="D26" s="14"/>
      <c r="E26" s="193"/>
      <c r="F26" s="15"/>
      <c r="G26" s="15"/>
      <c r="H26" s="15"/>
      <c r="I26" s="15"/>
      <c r="J26" s="16"/>
      <c r="K26" s="1"/>
      <c r="N26" s="372" t="s">
        <v>154</v>
      </c>
      <c r="O26" s="204">
        <f>O18</f>
        <v>-0.8141588817047587</v>
      </c>
      <c r="P26" s="204">
        <f>S18</f>
        <v>0.74824706077414849</v>
      </c>
    </row>
    <row r="27" spans="2:21" x14ac:dyDescent="0.55000000000000004">
      <c r="B27" s="9" t="s">
        <v>32</v>
      </c>
      <c r="C27" s="10">
        <v>-2.4836278451563651</v>
      </c>
      <c r="D27" s="10"/>
      <c r="E27" s="192">
        <v>0.58222332478950245</v>
      </c>
      <c r="F27" s="11">
        <v>-3.6247645927029559</v>
      </c>
      <c r="G27" s="11">
        <v>-1.3424910976097741</v>
      </c>
      <c r="H27" s="11">
        <v>18.196750508959315</v>
      </c>
      <c r="I27" s="12">
        <v>1</v>
      </c>
      <c r="J27" s="22">
        <v>1.9921844600867544E-5</v>
      </c>
      <c r="K27" s="1"/>
    </row>
    <row r="28" spans="2:21" x14ac:dyDescent="0.55000000000000004">
      <c r="B28" s="9" t="s">
        <v>33</v>
      </c>
      <c r="C28" s="14" t="s">
        <v>42</v>
      </c>
      <c r="D28" s="14"/>
      <c r="E28" s="193"/>
      <c r="F28" s="15"/>
      <c r="G28" s="15"/>
      <c r="H28" s="15"/>
      <c r="I28" s="15"/>
      <c r="J28" s="16"/>
      <c r="K28" s="1"/>
    </row>
    <row r="29" spans="2:21" x14ac:dyDescent="0.55000000000000004">
      <c r="B29" s="9" t="s">
        <v>34</v>
      </c>
      <c r="C29" s="10">
        <v>-1.5113696243280881</v>
      </c>
      <c r="D29" s="10"/>
      <c r="E29" s="192">
        <v>0.58450119086330066</v>
      </c>
      <c r="F29" s="11">
        <v>-2.6569709073409289</v>
      </c>
      <c r="G29" s="11">
        <v>-0.36576834131524705</v>
      </c>
      <c r="H29" s="11">
        <v>6.6860647524202443</v>
      </c>
      <c r="I29" s="12">
        <v>1</v>
      </c>
      <c r="J29" s="22">
        <v>9.716946710690344E-3</v>
      </c>
      <c r="K29" s="1"/>
    </row>
    <row r="30" spans="2:21" x14ac:dyDescent="0.55000000000000004">
      <c r="B30" s="9" t="s">
        <v>35</v>
      </c>
      <c r="C30" s="14" t="s">
        <v>42</v>
      </c>
      <c r="D30" s="14"/>
      <c r="E30" s="193"/>
      <c r="F30" s="15"/>
      <c r="G30" s="15"/>
      <c r="H30" s="15"/>
      <c r="I30" s="15"/>
      <c r="J30" s="16"/>
      <c r="K30" s="1"/>
    </row>
    <row r="31" spans="2:21" x14ac:dyDescent="0.55000000000000004">
      <c r="B31" s="9" t="s">
        <v>36</v>
      </c>
      <c r="C31" s="14" t="s">
        <v>42</v>
      </c>
      <c r="D31" s="14"/>
      <c r="E31" s="193"/>
      <c r="F31" s="15"/>
      <c r="G31" s="15"/>
      <c r="H31" s="15"/>
      <c r="I31" s="15"/>
      <c r="J31" s="16"/>
      <c r="K31" s="1"/>
    </row>
    <row r="32" spans="2:21" x14ac:dyDescent="0.55000000000000004">
      <c r="B32" s="9" t="s">
        <v>37</v>
      </c>
      <c r="C32" s="14" t="s">
        <v>42</v>
      </c>
      <c r="D32" s="14"/>
      <c r="E32" s="193"/>
      <c r="F32" s="15"/>
      <c r="G32" s="15"/>
      <c r="H32" s="15"/>
      <c r="I32" s="15"/>
      <c r="J32" s="16"/>
      <c r="K32" s="1"/>
    </row>
    <row r="33" spans="2:15" x14ac:dyDescent="0.55000000000000004">
      <c r="B33" s="17" t="s">
        <v>38</v>
      </c>
      <c r="C33" s="18" t="s">
        <v>43</v>
      </c>
      <c r="D33" s="18"/>
      <c r="E33" s="194">
        <v>0.11812246001698762</v>
      </c>
      <c r="F33" s="19">
        <v>0.41553098644419767</v>
      </c>
      <c r="G33" s="19">
        <v>0.88983078137296245</v>
      </c>
      <c r="H33" s="20"/>
      <c r="I33" s="20"/>
      <c r="J33" s="21"/>
      <c r="K33" s="1"/>
    </row>
    <row r="34" spans="2:15" x14ac:dyDescent="0.55000000000000004">
      <c r="B34" s="810" t="s">
        <v>39</v>
      </c>
      <c r="C34" s="810"/>
      <c r="D34" s="810"/>
      <c r="E34" s="810"/>
      <c r="F34" s="810"/>
      <c r="G34" s="810"/>
      <c r="H34" s="810"/>
      <c r="I34" s="810"/>
      <c r="J34" s="810"/>
      <c r="K34" s="1"/>
    </row>
    <row r="35" spans="2:15" x14ac:dyDescent="0.55000000000000004">
      <c r="B35" s="810" t="s">
        <v>40</v>
      </c>
      <c r="C35" s="810"/>
      <c r="D35" s="810"/>
      <c r="E35" s="810"/>
      <c r="F35" s="810"/>
      <c r="G35" s="810"/>
      <c r="H35" s="810"/>
      <c r="I35" s="810"/>
      <c r="J35" s="810"/>
      <c r="K35" s="1"/>
    </row>
    <row r="36" spans="2:15" x14ac:dyDescent="0.55000000000000004">
      <c r="B36" s="810" t="s">
        <v>41</v>
      </c>
      <c r="C36" s="810"/>
      <c r="D36" s="810"/>
      <c r="E36" s="810"/>
      <c r="F36" s="810"/>
      <c r="G36" s="810"/>
      <c r="H36" s="810"/>
      <c r="I36" s="810"/>
      <c r="J36" s="810"/>
      <c r="K36" s="1"/>
    </row>
    <row r="38" spans="2:15" x14ac:dyDescent="0.55000000000000004">
      <c r="B38" s="800" t="s">
        <v>53</v>
      </c>
      <c r="C38" s="800"/>
      <c r="D38" s="800"/>
      <c r="E38" s="800"/>
      <c r="F38" s="800"/>
      <c r="G38" s="800"/>
      <c r="H38" s="800"/>
      <c r="I38" s="800"/>
      <c r="J38" s="800"/>
      <c r="K38" s="42"/>
    </row>
    <row r="39" spans="2:15" ht="25.5" customHeight="1" x14ac:dyDescent="0.55000000000000004">
      <c r="B39" s="801" t="s">
        <v>54</v>
      </c>
      <c r="C39" s="801"/>
      <c r="D39" s="380" t="s">
        <v>246</v>
      </c>
      <c r="E39" s="803" t="s">
        <v>55</v>
      </c>
      <c r="F39" s="805" t="s">
        <v>2</v>
      </c>
      <c r="G39" s="805" t="s">
        <v>8</v>
      </c>
      <c r="H39" s="807" t="s">
        <v>9</v>
      </c>
      <c r="I39" s="805" t="s">
        <v>56</v>
      </c>
      <c r="J39" s="809"/>
      <c r="K39" s="42"/>
      <c r="L39" s="781" t="s">
        <v>65</v>
      </c>
      <c r="M39" s="781"/>
      <c r="N39" s="781"/>
      <c r="O39" s="23"/>
    </row>
    <row r="40" spans="2:15" ht="23.7" x14ac:dyDescent="0.55000000000000004">
      <c r="B40" s="802"/>
      <c r="C40" s="802"/>
      <c r="D40" s="465" t="s">
        <v>224</v>
      </c>
      <c r="E40" s="804"/>
      <c r="F40" s="806"/>
      <c r="G40" s="806"/>
      <c r="H40" s="808"/>
      <c r="I40" s="43" t="s">
        <v>5</v>
      </c>
      <c r="J40" s="44" t="s">
        <v>6</v>
      </c>
      <c r="K40" s="42"/>
      <c r="L40" s="53" t="s">
        <v>7</v>
      </c>
      <c r="M40" s="24" t="s">
        <v>8</v>
      </c>
      <c r="N40" s="25" t="s">
        <v>9</v>
      </c>
      <c r="O40" s="23"/>
    </row>
    <row r="41" spans="2:15" ht="15" customHeight="1" x14ac:dyDescent="0.55000000000000004">
      <c r="B41" s="439" t="s">
        <v>57</v>
      </c>
      <c r="C41" s="440" t="s">
        <v>58</v>
      </c>
      <c r="D41" s="440" t="str">
        <f>IF(H41&lt;0.02,"YES","NO")</f>
        <v>YES</v>
      </c>
      <c r="E41" s="441" t="s">
        <v>199</v>
      </c>
      <c r="F41" s="64">
        <v>0.27956982768123662</v>
      </c>
      <c r="G41" s="64">
        <v>1</v>
      </c>
      <c r="H41" s="64">
        <v>8.4002131530702684E-5</v>
      </c>
      <c r="I41" s="64">
        <v>-1.6474069840627541</v>
      </c>
      <c r="J41" s="442">
        <v>-0.55151339722416892</v>
      </c>
      <c r="K41" s="42"/>
      <c r="L41" s="54">
        <v>24.57790884548119</v>
      </c>
      <c r="M41" s="55">
        <v>5</v>
      </c>
      <c r="N41" s="56">
        <v>1.6806434259264424E-4</v>
      </c>
      <c r="O41" s="23"/>
    </row>
    <row r="42" spans="2:15" x14ac:dyDescent="0.55000000000000004">
      <c r="B42" s="437" t="s">
        <v>58</v>
      </c>
      <c r="C42" s="377" t="s">
        <v>57</v>
      </c>
      <c r="D42" s="45" t="str">
        <f t="shared" ref="D42:D70" si="3">IF(H42&lt;0.02,"YES","NO")</f>
        <v>YES</v>
      </c>
      <c r="E42" s="444" t="s">
        <v>203</v>
      </c>
      <c r="F42" s="65">
        <v>0.27956982768123662</v>
      </c>
      <c r="G42" s="65">
        <v>1</v>
      </c>
      <c r="H42" s="65">
        <v>8.4002131530702684E-5</v>
      </c>
      <c r="I42" s="65">
        <v>0.55151339722416892</v>
      </c>
      <c r="J42" s="445">
        <v>1.6474069840627541</v>
      </c>
      <c r="K42" s="42"/>
      <c r="L42" s="787" t="s">
        <v>66</v>
      </c>
      <c r="M42" s="787"/>
      <c r="N42" s="787"/>
      <c r="O42" s="23"/>
    </row>
    <row r="43" spans="2:15" x14ac:dyDescent="0.55000000000000004">
      <c r="B43" s="439" t="s">
        <v>57</v>
      </c>
      <c r="C43" s="443" t="s">
        <v>61</v>
      </c>
      <c r="D43" s="440" t="str">
        <f t="shared" si="3"/>
        <v>YES</v>
      </c>
      <c r="E43" s="444" t="s">
        <v>202</v>
      </c>
      <c r="F43" s="65">
        <v>0.35300907244989238</v>
      </c>
      <c r="G43" s="65">
        <v>1</v>
      </c>
      <c r="H43" s="65">
        <v>1.3221795403683956E-4</v>
      </c>
      <c r="I43" s="65">
        <v>-2.0411881887108683</v>
      </c>
      <c r="J43" s="445">
        <v>-0.6574180522755092</v>
      </c>
      <c r="K43" s="42"/>
    </row>
    <row r="44" spans="2:15" x14ac:dyDescent="0.55000000000000004">
      <c r="B44" s="437" t="s">
        <v>61</v>
      </c>
      <c r="C44" s="377" t="s">
        <v>57</v>
      </c>
      <c r="D44" s="45" t="str">
        <f t="shared" si="3"/>
        <v>YES</v>
      </c>
      <c r="E44" s="444" t="s">
        <v>207</v>
      </c>
      <c r="F44" s="65">
        <v>0.35300907244989255</v>
      </c>
      <c r="G44" s="65">
        <v>1</v>
      </c>
      <c r="H44" s="65">
        <v>1.3221795403683956E-4</v>
      </c>
      <c r="I44" s="65">
        <v>0.65741805227550887</v>
      </c>
      <c r="J44" s="445">
        <v>2.0411881887108683</v>
      </c>
      <c r="K44" s="42"/>
    </row>
    <row r="45" spans="2:15" x14ac:dyDescent="0.55000000000000004">
      <c r="B45" s="439" t="s">
        <v>57</v>
      </c>
      <c r="C45" s="446" t="s">
        <v>59</v>
      </c>
      <c r="D45" s="440" t="str">
        <f t="shared" si="3"/>
        <v>YES</v>
      </c>
      <c r="E45" s="447" t="s">
        <v>200</v>
      </c>
      <c r="F45" s="66">
        <v>0.26574819876045758</v>
      </c>
      <c r="G45" s="66">
        <v>1</v>
      </c>
      <c r="H45" s="66">
        <v>6.4072715752802045E-3</v>
      </c>
      <c r="I45" s="66">
        <v>-1.2453334070647242</v>
      </c>
      <c r="J45" s="448">
        <v>-0.20361961001094697</v>
      </c>
      <c r="K45" s="42"/>
    </row>
    <row r="46" spans="2:15" ht="15" customHeight="1" x14ac:dyDescent="0.55000000000000004">
      <c r="B46" s="438" t="s">
        <v>59</v>
      </c>
      <c r="C46" s="377" t="s">
        <v>57</v>
      </c>
      <c r="D46" s="45" t="str">
        <f t="shared" si="3"/>
        <v>YES</v>
      </c>
      <c r="E46" s="444" t="s">
        <v>205</v>
      </c>
      <c r="F46" s="65">
        <v>0.2657481987604578</v>
      </c>
      <c r="G46" s="65">
        <v>1</v>
      </c>
      <c r="H46" s="65">
        <v>6.4072715752802045E-3</v>
      </c>
      <c r="I46" s="65">
        <v>0.20361961001094653</v>
      </c>
      <c r="J46" s="445">
        <v>1.2453334070647246</v>
      </c>
      <c r="K46" s="42"/>
    </row>
    <row r="47" spans="2:15" x14ac:dyDescent="0.55000000000000004">
      <c r="B47" s="449" t="s">
        <v>57</v>
      </c>
      <c r="C47" s="443" t="s">
        <v>60</v>
      </c>
      <c r="D47" s="440" t="str">
        <f t="shared" si="3"/>
        <v>YES</v>
      </c>
      <c r="E47" s="444" t="s">
        <v>201</v>
      </c>
      <c r="F47" s="65">
        <v>0.31265469845040517</v>
      </c>
      <c r="G47" s="65">
        <v>1</v>
      </c>
      <c r="H47" s="65">
        <v>6.449208457677269E-3</v>
      </c>
      <c r="I47" s="65">
        <v>-1.4644704269130451</v>
      </c>
      <c r="J47" s="445">
        <v>-0.23888652979299496</v>
      </c>
      <c r="K47" s="42"/>
      <c r="L47" s="202" t="s">
        <v>225</v>
      </c>
    </row>
    <row r="48" spans="2:15" x14ac:dyDescent="0.55000000000000004">
      <c r="B48" s="438" t="s">
        <v>60</v>
      </c>
      <c r="C48" s="377" t="s">
        <v>57</v>
      </c>
      <c r="D48" s="45" t="str">
        <f t="shared" si="3"/>
        <v>YES</v>
      </c>
      <c r="E48" s="444" t="s">
        <v>206</v>
      </c>
      <c r="F48" s="65">
        <v>0.31265469845040528</v>
      </c>
      <c r="G48" s="65">
        <v>1</v>
      </c>
      <c r="H48" s="65">
        <v>6.44920845767738E-3</v>
      </c>
      <c r="I48" s="65">
        <v>0.23888652979299474</v>
      </c>
      <c r="J48" s="445">
        <v>1.4644704269130453</v>
      </c>
      <c r="K48" s="42"/>
      <c r="L48" s="73" t="s">
        <v>228</v>
      </c>
    </row>
    <row r="49" spans="2:43" x14ac:dyDescent="0.55000000000000004">
      <c r="B49" s="449" t="s">
        <v>61</v>
      </c>
      <c r="C49" s="443" t="s">
        <v>62</v>
      </c>
      <c r="D49" s="440" t="str">
        <f t="shared" si="3"/>
        <v>YES</v>
      </c>
      <c r="E49" s="444" t="s">
        <v>208</v>
      </c>
      <c r="F49" s="65">
        <v>0.51071000712657544</v>
      </c>
      <c r="G49" s="65">
        <v>1</v>
      </c>
      <c r="H49" s="65">
        <v>6.7226216949950457E-3</v>
      </c>
      <c r="I49" s="65">
        <v>0.3831944340006217</v>
      </c>
      <c r="J49" s="445">
        <v>2.3851408750251855</v>
      </c>
      <c r="K49" s="42"/>
      <c r="L49" s="73" t="s">
        <v>226</v>
      </c>
    </row>
    <row r="50" spans="2:43" x14ac:dyDescent="0.55000000000000004">
      <c r="B50" s="438" t="s">
        <v>62</v>
      </c>
      <c r="C50" s="378" t="s">
        <v>61</v>
      </c>
      <c r="D50" s="45" t="str">
        <f t="shared" si="3"/>
        <v>YES</v>
      </c>
      <c r="E50" s="447" t="s">
        <v>210</v>
      </c>
      <c r="F50" s="66">
        <v>0.51071000712657544</v>
      </c>
      <c r="G50" s="66">
        <v>1</v>
      </c>
      <c r="H50" s="66">
        <v>6.7226216949950457E-3</v>
      </c>
      <c r="I50" s="66">
        <v>-2.3851408750251855</v>
      </c>
      <c r="J50" s="448">
        <v>-0.3831944340006217</v>
      </c>
      <c r="K50" s="42"/>
    </row>
    <row r="51" spans="2:43" ht="15" customHeight="1" x14ac:dyDescent="0.55000000000000004">
      <c r="B51" s="449" t="s">
        <v>58</v>
      </c>
      <c r="C51" s="443" t="s">
        <v>62</v>
      </c>
      <c r="D51" s="440" t="str">
        <f t="shared" si="3"/>
        <v>YES</v>
      </c>
      <c r="E51" s="444" t="s">
        <v>204</v>
      </c>
      <c r="F51" s="65">
        <v>0.44079197321103364</v>
      </c>
      <c r="G51" s="65">
        <v>1</v>
      </c>
      <c r="H51" s="65">
        <v>1.0071090994093312E-2</v>
      </c>
      <c r="I51" s="65">
        <v>0.27038833249520644</v>
      </c>
      <c r="J51" s="445">
        <v>1.9982611168311464</v>
      </c>
      <c r="K51" s="42"/>
    </row>
    <row r="52" spans="2:43" ht="14.7" thickBot="1" x14ac:dyDescent="0.6">
      <c r="B52" s="756" t="s">
        <v>62</v>
      </c>
      <c r="C52" s="757" t="s">
        <v>58</v>
      </c>
      <c r="D52" s="758" t="str">
        <f t="shared" si="3"/>
        <v>YES</v>
      </c>
      <c r="E52" s="482" t="s">
        <v>209</v>
      </c>
      <c r="F52" s="483">
        <v>0.44079197321103369</v>
      </c>
      <c r="G52" s="483">
        <v>1</v>
      </c>
      <c r="H52" s="483">
        <v>1.0071090994093423E-2</v>
      </c>
      <c r="I52" s="483">
        <v>-1.9982611168311466</v>
      </c>
      <c r="J52" s="484">
        <v>-0.27038833249520633</v>
      </c>
      <c r="K52" s="502" t="s">
        <v>262</v>
      </c>
    </row>
    <row r="53" spans="2:43" x14ac:dyDescent="0.55000000000000004">
      <c r="B53" s="475" t="s">
        <v>62</v>
      </c>
      <c r="C53" s="476" t="s">
        <v>60</v>
      </c>
      <c r="D53" s="507" t="str">
        <f t="shared" si="3"/>
        <v>NO</v>
      </c>
      <c r="E53" s="477">
        <v>-0.88654301237273492</v>
      </c>
      <c r="F53" s="478">
        <v>0.47204961105025911</v>
      </c>
      <c r="G53" s="478">
        <v>1</v>
      </c>
      <c r="H53" s="479">
        <v>6.0371358077478843E-2</v>
      </c>
      <c r="I53" s="478">
        <v>-1.8117432489473833</v>
      </c>
      <c r="J53" s="480">
        <v>3.865722420191342E-2</v>
      </c>
      <c r="K53" s="521" t="s">
        <v>281</v>
      </c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</row>
    <row r="54" spans="2:43" x14ac:dyDescent="0.55000000000000004">
      <c r="B54" s="438" t="s">
        <v>60</v>
      </c>
      <c r="C54" s="46" t="s">
        <v>62</v>
      </c>
      <c r="D54" s="440" t="str">
        <f t="shared" si="3"/>
        <v>NO</v>
      </c>
      <c r="E54" s="195">
        <v>0.88654301237273492</v>
      </c>
      <c r="F54" s="47">
        <v>0.47204961105025905</v>
      </c>
      <c r="G54" s="47">
        <v>1</v>
      </c>
      <c r="H54" s="461">
        <v>6.0371358077478954E-2</v>
      </c>
      <c r="I54" s="47">
        <v>-3.8657224201913309E-2</v>
      </c>
      <c r="J54" s="48">
        <v>1.811743248947383</v>
      </c>
      <c r="K54" s="42"/>
    </row>
    <row r="55" spans="2:43" x14ac:dyDescent="0.55000000000000004">
      <c r="B55" s="438" t="s">
        <v>59</v>
      </c>
      <c r="C55" s="378" t="s">
        <v>61</v>
      </c>
      <c r="D55" s="440" t="str">
        <f t="shared" si="3"/>
        <v>NO</v>
      </c>
      <c r="E55" s="196">
        <v>-0.62482661195535316</v>
      </c>
      <c r="F55" s="49">
        <v>0.3498070583612839</v>
      </c>
      <c r="G55" s="49">
        <v>1</v>
      </c>
      <c r="H55" s="462">
        <v>7.4066305357638806E-2</v>
      </c>
      <c r="I55" s="49">
        <v>-1.3104358478813702</v>
      </c>
      <c r="J55" s="50">
        <v>6.0782623970663918E-2</v>
      </c>
      <c r="K55" s="42"/>
    </row>
    <row r="56" spans="2:43" ht="15" customHeight="1" x14ac:dyDescent="0.55000000000000004">
      <c r="B56" s="438" t="s">
        <v>61</v>
      </c>
      <c r="C56" s="46" t="s">
        <v>59</v>
      </c>
      <c r="D56" s="440" t="str">
        <f t="shared" si="3"/>
        <v>NO</v>
      </c>
      <c r="E56" s="195">
        <v>0.62482661195535316</v>
      </c>
      <c r="F56" s="47">
        <v>0.34980705836128401</v>
      </c>
      <c r="G56" s="47">
        <v>1</v>
      </c>
      <c r="H56" s="461">
        <v>7.4066305357639028E-2</v>
      </c>
      <c r="I56" s="47">
        <v>-6.078262397066414E-2</v>
      </c>
      <c r="J56" s="48">
        <v>1.3104358478813705</v>
      </c>
      <c r="K56" s="42"/>
    </row>
    <row r="57" spans="2:43" x14ac:dyDescent="0.55000000000000004">
      <c r="B57" s="438" t="s">
        <v>59</v>
      </c>
      <c r="C57" s="377" t="s">
        <v>62</v>
      </c>
      <c r="D57" s="440" t="str">
        <f t="shared" si="3"/>
        <v>NO</v>
      </c>
      <c r="E57" s="195">
        <v>0.75934104255755042</v>
      </c>
      <c r="F57" s="47">
        <v>0.44237990457752013</v>
      </c>
      <c r="G57" s="47">
        <v>1</v>
      </c>
      <c r="H57" s="461">
        <v>8.6072247807540414E-2</v>
      </c>
      <c r="I57" s="47">
        <v>-0.10770763789865467</v>
      </c>
      <c r="J57" s="48">
        <v>1.6263897230137556</v>
      </c>
      <c r="K57" s="42"/>
    </row>
    <row r="58" spans="2:43" x14ac:dyDescent="0.55000000000000004">
      <c r="B58" s="438" t="s">
        <v>62</v>
      </c>
      <c r="C58" s="46" t="s">
        <v>59</v>
      </c>
      <c r="D58" s="440" t="str">
        <f t="shared" si="3"/>
        <v>NO</v>
      </c>
      <c r="E58" s="195">
        <v>-0.75934104255755042</v>
      </c>
      <c r="F58" s="47">
        <v>0.44237990457752019</v>
      </c>
      <c r="G58" s="47">
        <v>1</v>
      </c>
      <c r="H58" s="461">
        <v>8.6072247807540525E-2</v>
      </c>
      <c r="I58" s="47">
        <v>-1.6263897230137556</v>
      </c>
      <c r="J58" s="48">
        <v>0.10770763789865478</v>
      </c>
      <c r="K58" s="42"/>
    </row>
    <row r="59" spans="2:43" x14ac:dyDescent="0.55000000000000004">
      <c r="B59" s="438" t="s">
        <v>59</v>
      </c>
      <c r="C59" s="46" t="s">
        <v>58</v>
      </c>
      <c r="D59" s="440" t="str">
        <f t="shared" si="3"/>
        <v>NO</v>
      </c>
      <c r="E59" s="195">
        <v>-0.37498368210562594</v>
      </c>
      <c r="F59" s="47">
        <v>0.25878419902523209</v>
      </c>
      <c r="G59" s="47">
        <v>1</v>
      </c>
      <c r="H59" s="47">
        <v>0.14733177932836727</v>
      </c>
      <c r="I59" s="47">
        <v>-0.88219139196312613</v>
      </c>
      <c r="J59" s="48">
        <v>0.13222402775187425</v>
      </c>
      <c r="K59" s="42"/>
    </row>
    <row r="60" spans="2:43" x14ac:dyDescent="0.55000000000000004">
      <c r="B60" s="438" t="s">
        <v>58</v>
      </c>
      <c r="C60" s="378" t="s">
        <v>59</v>
      </c>
      <c r="D60" s="440" t="str">
        <f t="shared" si="3"/>
        <v>NO</v>
      </c>
      <c r="E60" s="196">
        <v>0.37498368210562594</v>
      </c>
      <c r="F60" s="49">
        <v>0.25878419902523192</v>
      </c>
      <c r="G60" s="49">
        <v>1</v>
      </c>
      <c r="H60" s="49">
        <v>0.14733177932836772</v>
      </c>
      <c r="I60" s="49">
        <v>-0.13222402775187392</v>
      </c>
      <c r="J60" s="50">
        <v>0.88219139196312579</v>
      </c>
      <c r="K60" s="42"/>
    </row>
    <row r="61" spans="2:43" ht="15" customHeight="1" x14ac:dyDescent="0.55000000000000004">
      <c r="B61" s="438" t="s">
        <v>60</v>
      </c>
      <c r="C61" s="46" t="s">
        <v>61</v>
      </c>
      <c r="D61" s="440" t="str">
        <f t="shared" si="3"/>
        <v>NO</v>
      </c>
      <c r="E61" s="195">
        <v>-0.49762464214016872</v>
      </c>
      <c r="F61" s="47">
        <v>0.38664691049853334</v>
      </c>
      <c r="G61" s="47">
        <v>1</v>
      </c>
      <c r="H61" s="47">
        <v>0.19808521203113683</v>
      </c>
      <c r="I61" s="47">
        <v>-1.2554386614509756</v>
      </c>
      <c r="J61" s="48">
        <v>0.26018937717063811</v>
      </c>
      <c r="K61" s="42"/>
    </row>
    <row r="62" spans="2:43" x14ac:dyDescent="0.55000000000000004">
      <c r="B62" s="438" t="s">
        <v>61</v>
      </c>
      <c r="C62" s="46" t="s">
        <v>60</v>
      </c>
      <c r="D62" s="440" t="str">
        <f t="shared" si="3"/>
        <v>NO</v>
      </c>
      <c r="E62" s="195">
        <v>0.49762464214016872</v>
      </c>
      <c r="F62" s="47">
        <v>0.38664691049853334</v>
      </c>
      <c r="G62" s="47">
        <v>1</v>
      </c>
      <c r="H62" s="47">
        <v>0.19808521203113683</v>
      </c>
      <c r="I62" s="47">
        <v>-0.26018937717063811</v>
      </c>
      <c r="J62" s="48">
        <v>1.2554386614509756</v>
      </c>
      <c r="K62" s="42"/>
    </row>
    <row r="63" spans="2:43" x14ac:dyDescent="0.55000000000000004">
      <c r="B63" s="438" t="s">
        <v>58</v>
      </c>
      <c r="C63" s="377" t="s">
        <v>60</v>
      </c>
      <c r="D63" s="440" t="str">
        <f t="shared" si="3"/>
        <v>NO</v>
      </c>
      <c r="E63" s="195">
        <v>0.24778171229044149</v>
      </c>
      <c r="F63" s="47">
        <v>0.30675742368167302</v>
      </c>
      <c r="G63" s="47">
        <v>1</v>
      </c>
      <c r="H63" s="47">
        <v>0.41923751079140037</v>
      </c>
      <c r="I63" s="47">
        <v>-0.35345179011593181</v>
      </c>
      <c r="J63" s="48">
        <v>0.84901521469681485</v>
      </c>
      <c r="K63" s="42"/>
    </row>
    <row r="64" spans="2:43" x14ac:dyDescent="0.55000000000000004">
      <c r="B64" s="438" t="s">
        <v>60</v>
      </c>
      <c r="C64" s="377" t="s">
        <v>58</v>
      </c>
      <c r="D64" s="440" t="str">
        <f t="shared" si="3"/>
        <v>NO</v>
      </c>
      <c r="E64" s="195">
        <v>-0.24778171229044149</v>
      </c>
      <c r="F64" s="47">
        <v>0.30675742368167308</v>
      </c>
      <c r="G64" s="47">
        <v>1</v>
      </c>
      <c r="H64" s="47">
        <v>0.41923751079140059</v>
      </c>
      <c r="I64" s="47">
        <v>-0.84901521469681485</v>
      </c>
      <c r="J64" s="48">
        <v>0.35345179011593192</v>
      </c>
      <c r="K64" s="42"/>
    </row>
    <row r="65" spans="1:15" x14ac:dyDescent="0.55000000000000004">
      <c r="B65" s="438" t="s">
        <v>58</v>
      </c>
      <c r="C65" s="378" t="s">
        <v>61</v>
      </c>
      <c r="D65" s="440" t="str">
        <f t="shared" si="3"/>
        <v>NO</v>
      </c>
      <c r="E65" s="196">
        <v>-0.24984292984972722</v>
      </c>
      <c r="F65" s="49">
        <v>0.34779672475835188</v>
      </c>
      <c r="G65" s="49">
        <v>1</v>
      </c>
      <c r="H65" s="49">
        <v>0.47253592027320801</v>
      </c>
      <c r="I65" s="49">
        <v>-0.93151198431708693</v>
      </c>
      <c r="J65" s="50">
        <v>0.43182612461763248</v>
      </c>
      <c r="K65" s="42"/>
    </row>
    <row r="66" spans="1:15" ht="15" customHeight="1" x14ac:dyDescent="0.55000000000000004">
      <c r="B66" s="438" t="s">
        <v>61</v>
      </c>
      <c r="C66" s="377" t="s">
        <v>58</v>
      </c>
      <c r="D66" s="440" t="str">
        <f t="shared" si="3"/>
        <v>NO</v>
      </c>
      <c r="E66" s="195">
        <v>0.24984292984972722</v>
      </c>
      <c r="F66" s="47">
        <v>0.34779672475835199</v>
      </c>
      <c r="G66" s="47">
        <v>1</v>
      </c>
      <c r="H66" s="47">
        <v>0.47253592027320801</v>
      </c>
      <c r="I66" s="47">
        <v>-0.4318261246176327</v>
      </c>
      <c r="J66" s="48">
        <v>0.93151198431708715</v>
      </c>
      <c r="K66" s="42"/>
    </row>
    <row r="67" spans="1:15" x14ac:dyDescent="0.55000000000000004">
      <c r="B67" s="438" t="s">
        <v>59</v>
      </c>
      <c r="C67" s="46" t="s">
        <v>60</v>
      </c>
      <c r="D67" s="440" t="str">
        <f t="shared" si="3"/>
        <v>NO</v>
      </c>
      <c r="E67" s="195">
        <v>-0.12720196981518445</v>
      </c>
      <c r="F67" s="47">
        <v>0.28428318758131121</v>
      </c>
      <c r="G67" s="47">
        <v>1</v>
      </c>
      <c r="H67" s="47">
        <v>0.65455155892876538</v>
      </c>
      <c r="I67" s="47">
        <v>-0.6843867788847986</v>
      </c>
      <c r="J67" s="48">
        <v>0.42998283925442976</v>
      </c>
      <c r="K67" s="42"/>
    </row>
    <row r="68" spans="1:15" x14ac:dyDescent="0.55000000000000004">
      <c r="B68" s="438" t="s">
        <v>60</v>
      </c>
      <c r="C68" s="46" t="s">
        <v>59</v>
      </c>
      <c r="D68" s="440" t="str">
        <f t="shared" si="3"/>
        <v>NO</v>
      </c>
      <c r="E68" s="195">
        <v>0.12720196981518445</v>
      </c>
      <c r="F68" s="47">
        <v>0.28428318758131133</v>
      </c>
      <c r="G68" s="47">
        <v>1</v>
      </c>
      <c r="H68" s="47">
        <v>0.65455155892876549</v>
      </c>
      <c r="I68" s="47">
        <v>-0.42998283925442998</v>
      </c>
      <c r="J68" s="48">
        <v>0.68438677888479882</v>
      </c>
      <c r="K68" s="42"/>
    </row>
    <row r="69" spans="1:15" x14ac:dyDescent="0.55000000000000004">
      <c r="B69" s="438" t="s">
        <v>57</v>
      </c>
      <c r="C69" s="46" t="s">
        <v>62</v>
      </c>
      <c r="D69" s="440" t="str">
        <f t="shared" si="3"/>
        <v>NO</v>
      </c>
      <c r="E69" s="195">
        <v>3.4864534019714899E-2</v>
      </c>
      <c r="F69" s="47">
        <v>0.44491617988849747</v>
      </c>
      <c r="G69" s="47">
        <v>1</v>
      </c>
      <c r="H69" s="47">
        <v>0.93754007810682116</v>
      </c>
      <c r="I69" s="47">
        <v>-0.83715515470088386</v>
      </c>
      <c r="J69" s="48">
        <v>0.90688422274031366</v>
      </c>
      <c r="K69" s="42"/>
    </row>
    <row r="70" spans="1:15" x14ac:dyDescent="0.55000000000000004">
      <c r="B70" s="438" t="s">
        <v>62</v>
      </c>
      <c r="C70" s="379" t="s">
        <v>57</v>
      </c>
      <c r="D70" s="440" t="str">
        <f t="shared" si="3"/>
        <v>NO</v>
      </c>
      <c r="E70" s="197">
        <v>-3.4864534019714899E-2</v>
      </c>
      <c r="F70" s="51">
        <v>0.44491617988849758</v>
      </c>
      <c r="G70" s="51">
        <v>1</v>
      </c>
      <c r="H70" s="51">
        <v>0.93754007810682116</v>
      </c>
      <c r="I70" s="51">
        <v>-0.90688422274031388</v>
      </c>
      <c r="J70" s="52">
        <v>0.83715515470088409</v>
      </c>
      <c r="K70" s="42"/>
    </row>
    <row r="71" spans="1:15" x14ac:dyDescent="0.55000000000000004">
      <c r="B71" s="799" t="s">
        <v>63</v>
      </c>
      <c r="C71" s="799"/>
      <c r="D71" s="799"/>
      <c r="E71" s="799"/>
      <c r="F71" s="799"/>
      <c r="G71" s="799"/>
      <c r="H71" s="799"/>
      <c r="I71" s="799"/>
      <c r="J71" s="799"/>
      <c r="K71" s="42"/>
    </row>
    <row r="72" spans="1:15" x14ac:dyDescent="0.55000000000000004">
      <c r="B72" s="799" t="s">
        <v>64</v>
      </c>
      <c r="C72" s="799"/>
      <c r="D72" s="799"/>
      <c r="E72" s="799"/>
      <c r="F72" s="799"/>
      <c r="G72" s="799"/>
      <c r="H72" s="799"/>
      <c r="I72" s="799"/>
      <c r="J72" s="799"/>
      <c r="K72" s="42"/>
    </row>
    <row r="76" spans="1:15" x14ac:dyDescent="0.55000000000000004">
      <c r="B76" s="788" t="s">
        <v>53</v>
      </c>
      <c r="C76" s="788"/>
      <c r="D76" s="788"/>
      <c r="E76" s="788"/>
      <c r="F76" s="788"/>
      <c r="G76" s="788"/>
      <c r="H76" s="788"/>
      <c r="I76" s="788"/>
      <c r="J76" s="788"/>
      <c r="K76" s="57"/>
    </row>
    <row r="77" spans="1:15" x14ac:dyDescent="0.55000000000000004">
      <c r="B77" s="789" t="s">
        <v>67</v>
      </c>
      <c r="C77" s="789"/>
      <c r="D77" s="506" t="s">
        <v>246</v>
      </c>
      <c r="E77" s="812" t="s">
        <v>55</v>
      </c>
      <c r="F77" s="793" t="s">
        <v>2</v>
      </c>
      <c r="G77" s="793" t="s">
        <v>8</v>
      </c>
      <c r="H77" s="814" t="s">
        <v>9</v>
      </c>
      <c r="I77" s="793" t="s">
        <v>56</v>
      </c>
      <c r="J77" s="795"/>
      <c r="K77" s="57"/>
    </row>
    <row r="78" spans="1:15" x14ac:dyDescent="0.55000000000000004">
      <c r="B78" s="790"/>
      <c r="C78" s="790"/>
      <c r="D78" s="465" t="s">
        <v>224</v>
      </c>
      <c r="E78" s="813"/>
      <c r="F78" s="794"/>
      <c r="G78" s="794"/>
      <c r="H78" s="815"/>
      <c r="I78" s="58" t="s">
        <v>5</v>
      </c>
      <c r="J78" s="59" t="s">
        <v>6</v>
      </c>
      <c r="K78" s="57"/>
      <c r="L78" s="781" t="s">
        <v>65</v>
      </c>
      <c r="M78" s="781"/>
      <c r="N78" s="781"/>
      <c r="O78" s="23"/>
    </row>
    <row r="79" spans="1:15" ht="23.7" x14ac:dyDescent="0.55000000000000004">
      <c r="A79">
        <v>1</v>
      </c>
      <c r="B79" s="450" t="s">
        <v>68</v>
      </c>
      <c r="C79" s="451" t="s">
        <v>69</v>
      </c>
      <c r="D79" s="451" t="str">
        <f>IF(H79&lt;0.009848,"YES","NO")</f>
        <v>YES</v>
      </c>
      <c r="E79" s="452" t="s">
        <v>211</v>
      </c>
      <c r="F79" s="68">
        <v>0.36979817448243629</v>
      </c>
      <c r="G79" s="68">
        <v>1</v>
      </c>
      <c r="H79" s="68">
        <v>2.1617759482506216E-7</v>
      </c>
      <c r="I79" s="68">
        <v>1.1925605310587337</v>
      </c>
      <c r="J79" s="453">
        <v>2.6421427381272014</v>
      </c>
      <c r="K79" s="57"/>
      <c r="L79" s="53" t="s">
        <v>7</v>
      </c>
      <c r="M79" s="24" t="s">
        <v>8</v>
      </c>
      <c r="N79" s="25" t="s">
        <v>9</v>
      </c>
      <c r="O79" s="23"/>
    </row>
    <row r="80" spans="1:15" x14ac:dyDescent="0.55000000000000004">
      <c r="A80" s="202">
        <v>2</v>
      </c>
      <c r="B80" s="759" t="s">
        <v>69</v>
      </c>
      <c r="C80" s="760" t="s">
        <v>68</v>
      </c>
      <c r="D80" s="761" t="str">
        <f t="shared" ref="D80:D143" si="4">IF(H80&lt;0.009848,"YES","NO")</f>
        <v>YES</v>
      </c>
      <c r="E80" s="762" t="s">
        <v>341</v>
      </c>
      <c r="F80" s="763">
        <v>0.36979817448243629</v>
      </c>
      <c r="G80" s="763">
        <v>1</v>
      </c>
      <c r="H80" s="763">
        <v>2.1617759482506216E-7</v>
      </c>
      <c r="I80" s="763">
        <v>-2.6421427381272014</v>
      </c>
      <c r="J80" s="764">
        <v>-1.1925605310587337</v>
      </c>
      <c r="K80" s="57"/>
      <c r="L80" s="54">
        <v>53.153424724937807</v>
      </c>
      <c r="M80" s="55">
        <v>11</v>
      </c>
      <c r="N80" s="67">
        <v>1.6835450256103002E-7</v>
      </c>
      <c r="O80" s="23"/>
    </row>
    <row r="81" spans="1:15" x14ac:dyDescent="0.55000000000000004">
      <c r="A81" s="202">
        <v>3</v>
      </c>
      <c r="B81" s="450" t="s">
        <v>68</v>
      </c>
      <c r="C81" s="454" t="s">
        <v>72</v>
      </c>
      <c r="D81" s="451" t="str">
        <f t="shared" si="4"/>
        <v>YES</v>
      </c>
      <c r="E81" s="455" t="s">
        <v>213</v>
      </c>
      <c r="F81" s="69">
        <v>0.26717044220659292</v>
      </c>
      <c r="G81" s="69">
        <v>1</v>
      </c>
      <c r="H81" s="69">
        <v>3.4804177182490292E-6</v>
      </c>
      <c r="I81" s="69">
        <v>0.71608465896987772</v>
      </c>
      <c r="J81" s="456">
        <v>1.7633735478870016</v>
      </c>
      <c r="K81" s="57"/>
      <c r="L81" s="787" t="s">
        <v>80</v>
      </c>
      <c r="M81" s="787"/>
      <c r="N81" s="787"/>
      <c r="O81" s="23"/>
    </row>
    <row r="82" spans="1:15" x14ac:dyDescent="0.55000000000000004">
      <c r="A82" s="202">
        <v>4</v>
      </c>
      <c r="B82" s="759" t="s">
        <v>72</v>
      </c>
      <c r="C82" s="760" t="s">
        <v>68</v>
      </c>
      <c r="D82" s="761" t="str">
        <f t="shared" si="4"/>
        <v>YES</v>
      </c>
      <c r="E82" s="762" t="s">
        <v>342</v>
      </c>
      <c r="F82" s="763">
        <v>0.2671704422065927</v>
      </c>
      <c r="G82" s="763">
        <v>1</v>
      </c>
      <c r="H82" s="763">
        <v>3.4804177182490292E-6</v>
      </c>
      <c r="I82" s="763">
        <v>-1.7633735478870012</v>
      </c>
      <c r="J82" s="764">
        <v>-0.71608465896987816</v>
      </c>
      <c r="K82" s="57"/>
    </row>
    <row r="83" spans="1:15" x14ac:dyDescent="0.55000000000000004">
      <c r="A83" s="202">
        <v>5</v>
      </c>
      <c r="B83" s="450" t="s">
        <v>69</v>
      </c>
      <c r="C83" s="454" t="s">
        <v>79</v>
      </c>
      <c r="D83" s="451" t="str">
        <f t="shared" si="4"/>
        <v>YES</v>
      </c>
      <c r="E83" s="455" t="s">
        <v>219</v>
      </c>
      <c r="F83" s="69">
        <v>0.45083782048275889</v>
      </c>
      <c r="G83" s="69">
        <v>1</v>
      </c>
      <c r="H83" s="69">
        <v>3.7902679401735639E-5</v>
      </c>
      <c r="I83" s="69">
        <v>-2.7410353886741325</v>
      </c>
      <c r="J83" s="456">
        <v>-0.97378360664464958</v>
      </c>
      <c r="K83" s="57"/>
    </row>
    <row r="84" spans="1:15" x14ac:dyDescent="0.55000000000000004">
      <c r="A84" s="202">
        <v>6</v>
      </c>
      <c r="B84" s="759" t="s">
        <v>79</v>
      </c>
      <c r="C84" s="760" t="s">
        <v>69</v>
      </c>
      <c r="D84" s="761" t="str">
        <f t="shared" si="4"/>
        <v>YES</v>
      </c>
      <c r="E84" s="762" t="s">
        <v>343</v>
      </c>
      <c r="F84" s="763">
        <v>0.45083782048275889</v>
      </c>
      <c r="G84" s="763">
        <v>1</v>
      </c>
      <c r="H84" s="763">
        <v>3.7902679401735639E-5</v>
      </c>
      <c r="I84" s="763">
        <v>0.97378360664464958</v>
      </c>
      <c r="J84" s="764">
        <v>2.7410353886741325</v>
      </c>
      <c r="K84" s="57"/>
    </row>
    <row r="85" spans="1:15" x14ac:dyDescent="0.55000000000000004">
      <c r="A85" s="202">
        <v>7</v>
      </c>
      <c r="B85" s="450" t="s">
        <v>69</v>
      </c>
      <c r="C85" s="454" t="s">
        <v>73</v>
      </c>
      <c r="D85" s="451" t="str">
        <f t="shared" si="4"/>
        <v>YES</v>
      </c>
      <c r="E85" s="455" t="s">
        <v>217</v>
      </c>
      <c r="F85" s="69">
        <v>0.38747286286820676</v>
      </c>
      <c r="G85" s="69">
        <v>1</v>
      </c>
      <c r="H85" s="69">
        <v>5.6859615927051799E-5</v>
      </c>
      <c r="I85" s="69">
        <v>-2.31919647044682</v>
      </c>
      <c r="J85" s="456">
        <v>-0.80033075803019538</v>
      </c>
      <c r="K85" s="57"/>
    </row>
    <row r="86" spans="1:15" x14ac:dyDescent="0.55000000000000004">
      <c r="A86" s="202">
        <v>8</v>
      </c>
      <c r="B86" s="759" t="s">
        <v>73</v>
      </c>
      <c r="C86" s="760" t="s">
        <v>69</v>
      </c>
      <c r="D86" s="761" t="str">
        <f t="shared" si="4"/>
        <v>YES</v>
      </c>
      <c r="E86" s="762" t="s">
        <v>344</v>
      </c>
      <c r="F86" s="763">
        <v>0.38747286286820687</v>
      </c>
      <c r="G86" s="763">
        <v>1</v>
      </c>
      <c r="H86" s="763">
        <v>5.6859615927051799E-5</v>
      </c>
      <c r="I86" s="763">
        <v>0.80033075803019516</v>
      </c>
      <c r="J86" s="764">
        <v>2.31919647044682</v>
      </c>
      <c r="K86" s="57"/>
    </row>
    <row r="87" spans="1:15" x14ac:dyDescent="0.55000000000000004">
      <c r="A87" s="202">
        <v>9</v>
      </c>
      <c r="B87" s="450" t="s">
        <v>68</v>
      </c>
      <c r="C87" s="454" t="s">
        <v>71</v>
      </c>
      <c r="D87" s="451" t="str">
        <f t="shared" si="4"/>
        <v>YES</v>
      </c>
      <c r="E87" s="455" t="s">
        <v>212</v>
      </c>
      <c r="F87" s="69">
        <v>0.34591565513371941</v>
      </c>
      <c r="G87" s="69">
        <v>1</v>
      </c>
      <c r="H87" s="69">
        <v>2.9573601514287784E-4</v>
      </c>
      <c r="I87" s="69">
        <v>0.57388883794846879</v>
      </c>
      <c r="J87" s="456">
        <v>1.9298532894498044</v>
      </c>
      <c r="K87" s="57"/>
      <c r="L87" s="202" t="s">
        <v>225</v>
      </c>
    </row>
    <row r="88" spans="1:15" x14ac:dyDescent="0.55000000000000004">
      <c r="A88" s="202">
        <v>10</v>
      </c>
      <c r="B88" s="759" t="s">
        <v>71</v>
      </c>
      <c r="C88" s="760" t="s">
        <v>68</v>
      </c>
      <c r="D88" s="761" t="str">
        <f t="shared" si="4"/>
        <v>YES</v>
      </c>
      <c r="E88" s="762" t="s">
        <v>345</v>
      </c>
      <c r="F88" s="763">
        <v>0.34591565513371941</v>
      </c>
      <c r="G88" s="763">
        <v>1</v>
      </c>
      <c r="H88" s="763">
        <v>2.9573601514287784E-4</v>
      </c>
      <c r="I88" s="763">
        <v>-1.9298532894498044</v>
      </c>
      <c r="J88" s="764">
        <v>-0.57388883794846879</v>
      </c>
      <c r="K88" s="57"/>
      <c r="L88" s="73" t="s">
        <v>227</v>
      </c>
    </row>
    <row r="89" spans="1:15" x14ac:dyDescent="0.55000000000000004">
      <c r="A89" s="202">
        <v>11</v>
      </c>
      <c r="B89" s="450" t="s">
        <v>69</v>
      </c>
      <c r="C89" s="457" t="s">
        <v>70</v>
      </c>
      <c r="D89" s="451" t="str">
        <f t="shared" si="4"/>
        <v>YES</v>
      </c>
      <c r="E89" s="458" t="s">
        <v>216</v>
      </c>
      <c r="F89" s="70">
        <v>0.36801529385542858</v>
      </c>
      <c r="G89" s="70">
        <v>1</v>
      </c>
      <c r="H89" s="70">
        <v>3.1383603733647902E-4</v>
      </c>
      <c r="I89" s="70">
        <v>-2.0474778180213344</v>
      </c>
      <c r="J89" s="459">
        <v>-0.60488437458820543</v>
      </c>
      <c r="K89" s="57"/>
      <c r="L89" s="73" t="s">
        <v>229</v>
      </c>
    </row>
    <row r="90" spans="1:15" ht="15" customHeight="1" x14ac:dyDescent="0.55000000000000004">
      <c r="A90" s="202">
        <v>12</v>
      </c>
      <c r="B90" s="765" t="s">
        <v>70</v>
      </c>
      <c r="C90" s="760" t="s">
        <v>69</v>
      </c>
      <c r="D90" s="761" t="str">
        <f t="shared" si="4"/>
        <v>YES</v>
      </c>
      <c r="E90" s="762" t="s">
        <v>346</v>
      </c>
      <c r="F90" s="763">
        <v>0.36801529385542847</v>
      </c>
      <c r="G90" s="763">
        <v>1</v>
      </c>
      <c r="H90" s="763">
        <v>3.1383603733647902E-4</v>
      </c>
      <c r="I90" s="763">
        <v>0.60488437458820565</v>
      </c>
      <c r="J90" s="764">
        <v>2.0474778180213344</v>
      </c>
      <c r="K90" s="57"/>
    </row>
    <row r="91" spans="1:15" x14ac:dyDescent="0.55000000000000004">
      <c r="A91" s="202">
        <v>13</v>
      </c>
      <c r="B91" s="460" t="s">
        <v>68</v>
      </c>
      <c r="C91" s="454" t="s">
        <v>75</v>
      </c>
      <c r="D91" s="451" t="str">
        <f t="shared" si="4"/>
        <v>YES</v>
      </c>
      <c r="E91" s="455" t="s">
        <v>214</v>
      </c>
      <c r="F91" s="69">
        <v>0.310133814176977</v>
      </c>
      <c r="G91" s="69">
        <v>1</v>
      </c>
      <c r="H91" s="69">
        <v>1.065245515689095E-3</v>
      </c>
      <c r="I91" s="69">
        <v>0.40712458954655883</v>
      </c>
      <c r="J91" s="456">
        <v>1.6228268018963838</v>
      </c>
      <c r="K91" s="57"/>
    </row>
    <row r="92" spans="1:15" x14ac:dyDescent="0.55000000000000004">
      <c r="A92" s="202">
        <v>14</v>
      </c>
      <c r="B92" s="765" t="s">
        <v>75</v>
      </c>
      <c r="C92" s="760" t="s">
        <v>68</v>
      </c>
      <c r="D92" s="761" t="str">
        <f t="shared" si="4"/>
        <v>YES</v>
      </c>
      <c r="E92" s="762" t="s">
        <v>347</v>
      </c>
      <c r="F92" s="763">
        <v>0.310133814176977</v>
      </c>
      <c r="G92" s="763">
        <v>1</v>
      </c>
      <c r="H92" s="763">
        <v>1.065245515689095E-3</v>
      </c>
      <c r="I92" s="763">
        <v>-1.6228268018963838</v>
      </c>
      <c r="J92" s="764">
        <v>-0.40712458954655883</v>
      </c>
      <c r="K92" s="57"/>
    </row>
    <row r="93" spans="1:15" x14ac:dyDescent="0.55000000000000004">
      <c r="A93" s="202">
        <v>15</v>
      </c>
      <c r="B93" s="460" t="s">
        <v>72</v>
      </c>
      <c r="C93" s="454" t="s">
        <v>73</v>
      </c>
      <c r="D93" s="451" t="str">
        <f t="shared" si="4"/>
        <v>YES</v>
      </c>
      <c r="E93" s="455" t="s">
        <v>222</v>
      </c>
      <c r="F93" s="69">
        <v>0.27690475196824921</v>
      </c>
      <c r="G93" s="69">
        <v>1</v>
      </c>
      <c r="H93" s="69">
        <v>1.4439413389125688E-3</v>
      </c>
      <c r="I93" s="69">
        <v>-1.4248644240797446</v>
      </c>
      <c r="J93" s="456">
        <v>-0.33941774206821473</v>
      </c>
      <c r="K93" s="57"/>
    </row>
    <row r="94" spans="1:15" x14ac:dyDescent="0.55000000000000004">
      <c r="A94" s="202">
        <v>16</v>
      </c>
      <c r="B94" s="765" t="s">
        <v>73</v>
      </c>
      <c r="C94" s="760" t="s">
        <v>72</v>
      </c>
      <c r="D94" s="761" t="str">
        <f t="shared" si="4"/>
        <v>YES</v>
      </c>
      <c r="E94" s="762" t="s">
        <v>348</v>
      </c>
      <c r="F94" s="763">
        <v>0.2769047519682491</v>
      </c>
      <c r="G94" s="763">
        <v>1</v>
      </c>
      <c r="H94" s="763">
        <v>1.4439413389125688E-3</v>
      </c>
      <c r="I94" s="763">
        <v>0.33941774206821484</v>
      </c>
      <c r="J94" s="764">
        <v>1.4248644240797446</v>
      </c>
      <c r="K94" s="57"/>
    </row>
    <row r="95" spans="1:15" x14ac:dyDescent="0.55000000000000004">
      <c r="A95" s="202">
        <v>17</v>
      </c>
      <c r="B95" s="460" t="s">
        <v>72</v>
      </c>
      <c r="C95" s="454" t="s">
        <v>79</v>
      </c>
      <c r="D95" s="451" t="str">
        <f t="shared" si="4"/>
        <v>YES</v>
      </c>
      <c r="E95" s="455" t="s">
        <v>223</v>
      </c>
      <c r="F95" s="69">
        <v>0.37315946842701103</v>
      </c>
      <c r="G95" s="69">
        <v>1</v>
      </c>
      <c r="H95" s="69">
        <v>1.5689628386569288E-3</v>
      </c>
      <c r="I95" s="69">
        <v>-1.9111660851019161</v>
      </c>
      <c r="J95" s="456">
        <v>-0.44840784788781041</v>
      </c>
      <c r="K95" s="57"/>
    </row>
    <row r="96" spans="1:15" x14ac:dyDescent="0.55000000000000004">
      <c r="A96" s="202">
        <v>18</v>
      </c>
      <c r="B96" s="765" t="s">
        <v>79</v>
      </c>
      <c r="C96" s="760" t="s">
        <v>72</v>
      </c>
      <c r="D96" s="761" t="str">
        <f t="shared" si="4"/>
        <v>YES</v>
      </c>
      <c r="E96" s="762" t="s">
        <v>349</v>
      </c>
      <c r="F96" s="763">
        <v>0.37315946842701103</v>
      </c>
      <c r="G96" s="763">
        <v>1</v>
      </c>
      <c r="H96" s="763">
        <v>1.5689628386569288E-3</v>
      </c>
      <c r="I96" s="763">
        <v>0.44840784788781041</v>
      </c>
      <c r="J96" s="764">
        <v>1.9111660851019161</v>
      </c>
      <c r="K96" s="57"/>
    </row>
    <row r="97" spans="1:11" x14ac:dyDescent="0.55000000000000004">
      <c r="A97" s="202">
        <v>19</v>
      </c>
      <c r="B97" s="460" t="s">
        <v>71</v>
      </c>
      <c r="C97" s="454" t="s">
        <v>79</v>
      </c>
      <c r="D97" s="451" t="str">
        <f t="shared" si="4"/>
        <v>YES</v>
      </c>
      <c r="E97" s="455" t="s">
        <v>221</v>
      </c>
      <c r="F97" s="69">
        <v>0.39509586119028295</v>
      </c>
      <c r="G97" s="69">
        <v>1</v>
      </c>
      <c r="H97" s="69">
        <v>2.5545033672906836E-3</v>
      </c>
      <c r="I97" s="69">
        <v>-1.966302585139351</v>
      </c>
      <c r="J97" s="456">
        <v>-0.41755526839176926</v>
      </c>
      <c r="K97" s="57"/>
    </row>
    <row r="98" spans="1:11" x14ac:dyDescent="0.55000000000000004">
      <c r="A98" s="202">
        <v>20</v>
      </c>
      <c r="B98" s="765" t="s">
        <v>79</v>
      </c>
      <c r="C98" s="760" t="s">
        <v>71</v>
      </c>
      <c r="D98" s="761" t="str">
        <f t="shared" si="4"/>
        <v>YES</v>
      </c>
      <c r="E98" s="762" t="s">
        <v>350</v>
      </c>
      <c r="F98" s="763">
        <v>0.39509586119028295</v>
      </c>
      <c r="G98" s="763">
        <v>1</v>
      </c>
      <c r="H98" s="763">
        <v>2.5545033672906836E-3</v>
      </c>
      <c r="I98" s="763">
        <v>0.41755526839176926</v>
      </c>
      <c r="J98" s="764">
        <v>1.966302585139351</v>
      </c>
      <c r="K98" s="57"/>
    </row>
    <row r="99" spans="1:11" x14ac:dyDescent="0.55000000000000004">
      <c r="A99" s="202">
        <v>21</v>
      </c>
      <c r="B99" s="460" t="s">
        <v>71</v>
      </c>
      <c r="C99" s="454" t="s">
        <v>73</v>
      </c>
      <c r="D99" s="451" t="str">
        <f t="shared" si="4"/>
        <v>YES</v>
      </c>
      <c r="E99" s="455" t="s">
        <v>220</v>
      </c>
      <c r="F99" s="69">
        <v>0.32090686906224619</v>
      </c>
      <c r="G99" s="69">
        <v>1</v>
      </c>
      <c r="H99" s="69">
        <v>5.3241671033288362E-3</v>
      </c>
      <c r="I99" s="69">
        <v>-1.52324894909819</v>
      </c>
      <c r="J99" s="456">
        <v>-0.26531713759116327</v>
      </c>
      <c r="K99" s="57"/>
    </row>
    <row r="100" spans="1:11" x14ac:dyDescent="0.55000000000000004">
      <c r="A100" s="202">
        <v>22</v>
      </c>
      <c r="B100" s="765" t="s">
        <v>73</v>
      </c>
      <c r="C100" s="766" t="s">
        <v>71</v>
      </c>
      <c r="D100" s="761" t="str">
        <f t="shared" si="4"/>
        <v>YES</v>
      </c>
      <c r="E100" s="767" t="s">
        <v>351</v>
      </c>
      <c r="F100" s="768">
        <v>0.32090686906224619</v>
      </c>
      <c r="G100" s="768">
        <v>1</v>
      </c>
      <c r="H100" s="768">
        <v>5.3241671033288362E-3</v>
      </c>
      <c r="I100" s="768">
        <v>0.26531713759116327</v>
      </c>
      <c r="J100" s="769">
        <v>1.52324894909819</v>
      </c>
      <c r="K100" s="57"/>
    </row>
    <row r="101" spans="1:11" x14ac:dyDescent="0.55000000000000004">
      <c r="A101" s="202">
        <v>23</v>
      </c>
      <c r="B101" s="460" t="s">
        <v>69</v>
      </c>
      <c r="C101" s="454" t="s">
        <v>74</v>
      </c>
      <c r="D101" s="451" t="str">
        <f t="shared" si="4"/>
        <v>YES</v>
      </c>
      <c r="E101" s="455" t="s">
        <v>218</v>
      </c>
      <c r="F101" s="69">
        <v>0.62118720894308366</v>
      </c>
      <c r="G101" s="69">
        <v>1</v>
      </c>
      <c r="H101" s="69">
        <v>5.551775971822992E-3</v>
      </c>
      <c r="I101" s="69">
        <v>-2.9401453671972266</v>
      </c>
      <c r="J101" s="456">
        <v>-0.50513625282642427</v>
      </c>
      <c r="K101" s="57"/>
    </row>
    <row r="102" spans="1:11" x14ac:dyDescent="0.55000000000000004">
      <c r="A102" s="202">
        <v>24</v>
      </c>
      <c r="B102" s="765" t="s">
        <v>74</v>
      </c>
      <c r="C102" s="760" t="s">
        <v>69</v>
      </c>
      <c r="D102" s="761" t="str">
        <f t="shared" si="4"/>
        <v>YES</v>
      </c>
      <c r="E102" s="762" t="s">
        <v>352</v>
      </c>
      <c r="F102" s="763">
        <v>0.62118720894308366</v>
      </c>
      <c r="G102" s="763">
        <v>1</v>
      </c>
      <c r="H102" s="763">
        <v>5.551775971822992E-3</v>
      </c>
      <c r="I102" s="763">
        <v>0.50513625282642427</v>
      </c>
      <c r="J102" s="764">
        <v>2.9401453671972266</v>
      </c>
      <c r="K102" s="57"/>
    </row>
    <row r="103" spans="1:11" x14ac:dyDescent="0.55000000000000004">
      <c r="A103" s="202">
        <v>25</v>
      </c>
      <c r="B103" s="460" t="s">
        <v>68</v>
      </c>
      <c r="C103" s="454" t="s">
        <v>77</v>
      </c>
      <c r="D103" s="451" t="str">
        <f t="shared" si="4"/>
        <v>YES</v>
      </c>
      <c r="E103" s="455" t="s">
        <v>215</v>
      </c>
      <c r="F103" s="69">
        <v>0.50364562869684237</v>
      </c>
      <c r="G103" s="69">
        <v>1</v>
      </c>
      <c r="H103" s="69">
        <v>6.3714263522335335E-3</v>
      </c>
      <c r="I103" s="69">
        <v>0.38683191712585963</v>
      </c>
      <c r="J103" s="456">
        <v>2.3610865035595467</v>
      </c>
      <c r="K103" s="57"/>
    </row>
    <row r="104" spans="1:11" ht="14.7" thickBot="1" x14ac:dyDescent="0.6">
      <c r="A104" s="202">
        <v>26</v>
      </c>
      <c r="B104" s="770" t="s">
        <v>77</v>
      </c>
      <c r="C104" s="771" t="s">
        <v>68</v>
      </c>
      <c r="D104" s="761" t="str">
        <f t="shared" si="4"/>
        <v>YES</v>
      </c>
      <c r="E104" s="772" t="s">
        <v>353</v>
      </c>
      <c r="F104" s="773">
        <v>0.50364562869684237</v>
      </c>
      <c r="G104" s="773">
        <v>1</v>
      </c>
      <c r="H104" s="773">
        <v>6.3714263522335335E-3</v>
      </c>
      <c r="I104" s="773">
        <v>-2.3610865035595467</v>
      </c>
      <c r="J104" s="774">
        <v>-0.38683191712585963</v>
      </c>
      <c r="K104" s="502" t="s">
        <v>263</v>
      </c>
    </row>
    <row r="105" spans="1:11" x14ac:dyDescent="0.55000000000000004">
      <c r="A105" s="202">
        <v>27</v>
      </c>
      <c r="B105" s="486" t="s">
        <v>69</v>
      </c>
      <c r="C105" s="487" t="s">
        <v>75</v>
      </c>
      <c r="D105" s="493" t="str">
        <f t="shared" si="4"/>
        <v>NO</v>
      </c>
      <c r="E105" s="488" t="s">
        <v>230</v>
      </c>
      <c r="F105" s="489">
        <v>0.37004508453543411</v>
      </c>
      <c r="G105" s="489">
        <v>1</v>
      </c>
      <c r="H105" s="489">
        <v>1.4746043109204354E-2</v>
      </c>
      <c r="I105" s="489">
        <v>-1.6276509772170267</v>
      </c>
      <c r="J105" s="490">
        <v>-0.17710090052596583</v>
      </c>
      <c r="K105" s="501" t="s">
        <v>247</v>
      </c>
    </row>
    <row r="106" spans="1:11" x14ac:dyDescent="0.55000000000000004">
      <c r="A106" s="202">
        <v>28</v>
      </c>
      <c r="B106" s="491" t="s">
        <v>75</v>
      </c>
      <c r="C106" s="492" t="s">
        <v>69</v>
      </c>
      <c r="D106" s="493" t="str">
        <f t="shared" si="4"/>
        <v>NO</v>
      </c>
      <c r="E106" s="494" t="s">
        <v>231</v>
      </c>
      <c r="F106" s="495">
        <v>0.37004508453543422</v>
      </c>
      <c r="G106" s="495">
        <v>1</v>
      </c>
      <c r="H106" s="495">
        <v>1.4746043109204354E-2</v>
      </c>
      <c r="I106" s="495">
        <v>0.17710090052596561</v>
      </c>
      <c r="J106" s="496">
        <v>1.6276509772170269</v>
      </c>
      <c r="K106" s="57"/>
    </row>
    <row r="107" spans="1:11" x14ac:dyDescent="0.55000000000000004">
      <c r="A107" s="202">
        <v>29</v>
      </c>
      <c r="B107" s="491" t="s">
        <v>75</v>
      </c>
      <c r="C107" s="492" t="s">
        <v>79</v>
      </c>
      <c r="D107" s="493" t="str">
        <f t="shared" si="4"/>
        <v>NO</v>
      </c>
      <c r="E107" s="494" t="s">
        <v>232</v>
      </c>
      <c r="F107" s="495">
        <v>0.40503200661654348</v>
      </c>
      <c r="G107" s="495">
        <v>1</v>
      </c>
      <c r="H107" s="495">
        <v>1.8377593113101387E-2</v>
      </c>
      <c r="I107" s="495">
        <v>-1.7488817043423088</v>
      </c>
      <c r="J107" s="496">
        <v>-0.1611854132334809</v>
      </c>
      <c r="K107" s="57"/>
    </row>
    <row r="108" spans="1:11" x14ac:dyDescent="0.55000000000000004">
      <c r="A108" s="202">
        <v>30</v>
      </c>
      <c r="B108" s="491" t="s">
        <v>79</v>
      </c>
      <c r="C108" s="492" t="s">
        <v>75</v>
      </c>
      <c r="D108" s="493" t="str">
        <f t="shared" si="4"/>
        <v>NO</v>
      </c>
      <c r="E108" s="494" t="s">
        <v>233</v>
      </c>
      <c r="F108" s="495">
        <v>0.40503200661654348</v>
      </c>
      <c r="G108" s="495">
        <v>1</v>
      </c>
      <c r="H108" s="495">
        <v>1.8377593113101387E-2</v>
      </c>
      <c r="I108" s="495">
        <v>0.1611854132334809</v>
      </c>
      <c r="J108" s="496">
        <v>1.7488817043423088</v>
      </c>
      <c r="K108" s="57"/>
    </row>
    <row r="109" spans="1:11" x14ac:dyDescent="0.55000000000000004">
      <c r="A109" s="202">
        <v>31</v>
      </c>
      <c r="B109" s="491" t="s">
        <v>78</v>
      </c>
      <c r="C109" s="492" t="s">
        <v>68</v>
      </c>
      <c r="D109" s="493" t="str">
        <f t="shared" si="4"/>
        <v>NO</v>
      </c>
      <c r="E109" s="494" t="s">
        <v>234</v>
      </c>
      <c r="F109" s="495">
        <v>0.45596253491085842</v>
      </c>
      <c r="G109" s="495">
        <v>1</v>
      </c>
      <c r="H109" s="495">
        <v>1.9861574823581973E-2</v>
      </c>
      <c r="I109" s="495">
        <v>-1.9555852959001896</v>
      </c>
      <c r="J109" s="496">
        <v>-0.16824500245045093</v>
      </c>
      <c r="K109" s="57"/>
    </row>
    <row r="110" spans="1:11" x14ac:dyDescent="0.55000000000000004">
      <c r="A110" s="202">
        <v>32</v>
      </c>
      <c r="B110" s="491" t="s">
        <v>68</v>
      </c>
      <c r="C110" s="492" t="s">
        <v>78</v>
      </c>
      <c r="D110" s="493" t="str">
        <f t="shared" si="4"/>
        <v>NO</v>
      </c>
      <c r="E110" s="494" t="s">
        <v>235</v>
      </c>
      <c r="F110" s="495">
        <v>0.45596253491085847</v>
      </c>
      <c r="G110" s="495">
        <v>1</v>
      </c>
      <c r="H110" s="495">
        <v>1.9861574823582084E-2</v>
      </c>
      <c r="I110" s="495">
        <v>0.16824500245045082</v>
      </c>
      <c r="J110" s="496">
        <v>1.9555852959001898</v>
      </c>
      <c r="K110" s="57"/>
    </row>
    <row r="111" spans="1:11" x14ac:dyDescent="0.55000000000000004">
      <c r="A111" s="202">
        <v>33</v>
      </c>
      <c r="B111" s="491" t="s">
        <v>77</v>
      </c>
      <c r="C111" s="497" t="s">
        <v>79</v>
      </c>
      <c r="D111" s="493" t="str">
        <f t="shared" si="4"/>
        <v>NO</v>
      </c>
      <c r="E111" s="498" t="s">
        <v>236</v>
      </c>
      <c r="F111" s="499">
        <v>0.57486209545136258</v>
      </c>
      <c r="G111" s="499">
        <v>1</v>
      </c>
      <c r="H111" s="499">
        <v>2.2266237037302128E-2</v>
      </c>
      <c r="I111" s="499">
        <v>-2.4407260765710239</v>
      </c>
      <c r="J111" s="500">
        <v>-0.18730807024722962</v>
      </c>
      <c r="K111" s="57"/>
    </row>
    <row r="112" spans="1:11" ht="15" customHeight="1" x14ac:dyDescent="0.55000000000000004">
      <c r="A112" s="202">
        <v>34</v>
      </c>
      <c r="B112" s="491" t="s">
        <v>79</v>
      </c>
      <c r="C112" s="492" t="s">
        <v>77</v>
      </c>
      <c r="D112" s="493" t="str">
        <f t="shared" si="4"/>
        <v>NO</v>
      </c>
      <c r="E112" s="494" t="s">
        <v>237</v>
      </c>
      <c r="F112" s="495">
        <v>0.57486209545136246</v>
      </c>
      <c r="G112" s="495">
        <v>1</v>
      </c>
      <c r="H112" s="495">
        <v>2.2266237037302128E-2</v>
      </c>
      <c r="I112" s="495">
        <v>0.18730807024722984</v>
      </c>
      <c r="J112" s="496">
        <v>2.4407260765710239</v>
      </c>
      <c r="K112" s="57"/>
    </row>
    <row r="113" spans="1:11" x14ac:dyDescent="0.55000000000000004">
      <c r="A113" s="202">
        <v>35</v>
      </c>
      <c r="B113" s="491" t="s">
        <v>70</v>
      </c>
      <c r="C113" s="492" t="s">
        <v>72</v>
      </c>
      <c r="D113" s="493" t="str">
        <f t="shared" si="4"/>
        <v>NO</v>
      </c>
      <c r="E113" s="494" t="s">
        <v>238</v>
      </c>
      <c r="F113" s="495">
        <v>0.30816219584804894</v>
      </c>
      <c r="G113" s="495">
        <v>1</v>
      </c>
      <c r="H113" s="495">
        <v>3.5326026358955098E-2</v>
      </c>
      <c r="I113" s="495">
        <v>4.4571759881287698E-2</v>
      </c>
      <c r="J113" s="496">
        <v>1.2525453703991962</v>
      </c>
      <c r="K113" s="57"/>
    </row>
    <row r="114" spans="1:11" x14ac:dyDescent="0.55000000000000004">
      <c r="A114" s="202">
        <v>36</v>
      </c>
      <c r="B114" s="491" t="s">
        <v>72</v>
      </c>
      <c r="C114" s="492" t="s">
        <v>70</v>
      </c>
      <c r="D114" s="493" t="str">
        <f t="shared" si="4"/>
        <v>NO</v>
      </c>
      <c r="E114" s="494" t="s">
        <v>239</v>
      </c>
      <c r="F114" s="495">
        <v>0.30816219584804899</v>
      </c>
      <c r="G114" s="495">
        <v>1</v>
      </c>
      <c r="H114" s="495">
        <v>3.532602635895532E-2</v>
      </c>
      <c r="I114" s="495">
        <v>-1.2525453703991964</v>
      </c>
      <c r="J114" s="496">
        <v>-4.4571759881287587E-2</v>
      </c>
      <c r="K114" s="57"/>
    </row>
    <row r="115" spans="1:11" x14ac:dyDescent="0.55000000000000004">
      <c r="A115" s="202">
        <v>37</v>
      </c>
      <c r="B115" s="491" t="s">
        <v>70</v>
      </c>
      <c r="C115" s="492" t="s">
        <v>71</v>
      </c>
      <c r="D115" s="493" t="str">
        <f t="shared" si="4"/>
        <v>NO</v>
      </c>
      <c r="E115" s="494" t="s">
        <v>240</v>
      </c>
      <c r="F115" s="495">
        <v>0.32094947597487972</v>
      </c>
      <c r="G115" s="495">
        <v>1</v>
      </c>
      <c r="H115" s="495">
        <v>3.9534384807547451E-2</v>
      </c>
      <c r="I115" s="495">
        <v>3.165111164317147E-2</v>
      </c>
      <c r="J115" s="496">
        <v>1.2897499391787064</v>
      </c>
      <c r="K115" s="57"/>
    </row>
    <row r="116" spans="1:11" x14ac:dyDescent="0.55000000000000004">
      <c r="A116" s="202">
        <v>38</v>
      </c>
      <c r="B116" s="491" t="s">
        <v>71</v>
      </c>
      <c r="C116" s="492" t="s">
        <v>70</v>
      </c>
      <c r="D116" s="493" t="str">
        <f t="shared" si="4"/>
        <v>NO</v>
      </c>
      <c r="E116" s="494" t="s">
        <v>241</v>
      </c>
      <c r="F116" s="495">
        <v>0.32094947597487972</v>
      </c>
      <c r="G116" s="495">
        <v>1</v>
      </c>
      <c r="H116" s="495">
        <v>3.9534384807547451E-2</v>
      </c>
      <c r="I116" s="495">
        <v>-1.2897499391787064</v>
      </c>
      <c r="J116" s="496">
        <v>-3.165111164317147E-2</v>
      </c>
      <c r="K116" s="57"/>
    </row>
    <row r="117" spans="1:11" x14ac:dyDescent="0.55000000000000004">
      <c r="A117" s="202">
        <v>39</v>
      </c>
      <c r="B117" s="491" t="s">
        <v>69</v>
      </c>
      <c r="C117" s="492" t="s">
        <v>72</v>
      </c>
      <c r="D117" s="493" t="str">
        <f t="shared" si="4"/>
        <v>NO</v>
      </c>
      <c r="E117" s="494" t="s">
        <v>242</v>
      </c>
      <c r="F117" s="495">
        <v>0.33485881664030115</v>
      </c>
      <c r="G117" s="495">
        <v>1</v>
      </c>
      <c r="H117" s="495">
        <v>4.3010639345951063E-2</v>
      </c>
      <c r="I117" s="495">
        <v>-1.3339337516852199</v>
      </c>
      <c r="J117" s="496">
        <v>-2.1311310643836179E-2</v>
      </c>
      <c r="K117" s="57"/>
    </row>
    <row r="118" spans="1:11" x14ac:dyDescent="0.55000000000000004">
      <c r="A118" s="202">
        <v>40</v>
      </c>
      <c r="B118" s="491" t="s">
        <v>72</v>
      </c>
      <c r="C118" s="492" t="s">
        <v>69</v>
      </c>
      <c r="D118" s="493" t="str">
        <f t="shared" si="4"/>
        <v>NO</v>
      </c>
      <c r="E118" s="494" t="s">
        <v>243</v>
      </c>
      <c r="F118" s="495">
        <v>0.33485881664030115</v>
      </c>
      <c r="G118" s="495">
        <v>1</v>
      </c>
      <c r="H118" s="495">
        <v>4.3010639345951174E-2</v>
      </c>
      <c r="I118" s="495">
        <v>2.1311310643836179E-2</v>
      </c>
      <c r="J118" s="496">
        <v>1.3339337516852199</v>
      </c>
      <c r="K118" s="57"/>
    </row>
    <row r="119" spans="1:11" x14ac:dyDescent="0.55000000000000004">
      <c r="A119" s="202">
        <v>41</v>
      </c>
      <c r="B119" s="491" t="s">
        <v>73</v>
      </c>
      <c r="C119" s="492" t="s">
        <v>77</v>
      </c>
      <c r="D119" s="493" t="str">
        <f t="shared" si="4"/>
        <v>NO</v>
      </c>
      <c r="E119" s="494" t="s">
        <v>244</v>
      </c>
      <c r="F119" s="495">
        <v>0.51808043977257479</v>
      </c>
      <c r="G119" s="495">
        <v>1</v>
      </c>
      <c r="H119" s="495">
        <v>4.9785552654387444E-2</v>
      </c>
      <c r="I119" s="495">
        <v>9.5218693932430654E-4</v>
      </c>
      <c r="J119" s="496">
        <v>2.0317901930371622</v>
      </c>
      <c r="K119" s="57"/>
    </row>
    <row r="120" spans="1:11" ht="14.7" thickBot="1" x14ac:dyDescent="0.6">
      <c r="A120" s="202">
        <v>42</v>
      </c>
      <c r="B120" s="514" t="s">
        <v>77</v>
      </c>
      <c r="C120" s="515" t="s">
        <v>73</v>
      </c>
      <c r="D120" s="516" t="str">
        <f t="shared" si="4"/>
        <v>NO</v>
      </c>
      <c r="E120" s="517" t="s">
        <v>245</v>
      </c>
      <c r="F120" s="518">
        <v>0.51808043977257479</v>
      </c>
      <c r="G120" s="518">
        <v>1</v>
      </c>
      <c r="H120" s="518">
        <v>4.9785552654387444E-2</v>
      </c>
      <c r="I120" s="518">
        <v>-2.0317901930371622</v>
      </c>
      <c r="J120" s="519">
        <v>-9.5218693932430654E-4</v>
      </c>
      <c r="K120" s="520"/>
    </row>
    <row r="121" spans="1:11" x14ac:dyDescent="0.55000000000000004">
      <c r="A121" s="202">
        <v>43</v>
      </c>
      <c r="B121" s="508" t="s">
        <v>73</v>
      </c>
      <c r="C121" s="509" t="s">
        <v>75</v>
      </c>
      <c r="D121" s="485" t="str">
        <f t="shared" si="4"/>
        <v>NO</v>
      </c>
      <c r="E121" s="510">
        <v>0.65738767536701137</v>
      </c>
      <c r="F121" s="511">
        <v>0.33558856782999336</v>
      </c>
      <c r="G121" s="511">
        <v>1</v>
      </c>
      <c r="H121" s="512">
        <v>5.0123371709356102E-2</v>
      </c>
      <c r="I121" s="511">
        <v>-3.5383120315246597E-4</v>
      </c>
      <c r="J121" s="513">
        <v>1.3151291819371753</v>
      </c>
      <c r="K121" s="521" t="s">
        <v>282</v>
      </c>
    </row>
    <row r="122" spans="1:11" x14ac:dyDescent="0.55000000000000004">
      <c r="A122" s="202">
        <v>44</v>
      </c>
      <c r="B122" s="370" t="s">
        <v>75</v>
      </c>
      <c r="C122" s="374" t="s">
        <v>73</v>
      </c>
      <c r="D122" s="451" t="str">
        <f t="shared" si="4"/>
        <v>NO</v>
      </c>
      <c r="E122" s="199">
        <v>-0.65738767536701137</v>
      </c>
      <c r="F122" s="34">
        <v>0.33558856782999347</v>
      </c>
      <c r="G122" s="34">
        <v>1</v>
      </c>
      <c r="H122" s="463">
        <v>5.0123371709356213E-2</v>
      </c>
      <c r="I122" s="34">
        <v>-1.3151291819371753</v>
      </c>
      <c r="J122" s="35">
        <v>3.5383120315268801E-4</v>
      </c>
      <c r="K122" s="57"/>
    </row>
    <row r="123" spans="1:11" x14ac:dyDescent="0.55000000000000004">
      <c r="A123" s="202">
        <v>45</v>
      </c>
      <c r="B123" s="370" t="s">
        <v>78</v>
      </c>
      <c r="C123" s="61" t="s">
        <v>79</v>
      </c>
      <c r="D123" s="451" t="str">
        <f t="shared" si="4"/>
        <v>NO</v>
      </c>
      <c r="E123" s="198">
        <v>-1.0019730122417438</v>
      </c>
      <c r="F123" s="37">
        <v>0.53337388936533603</v>
      </c>
      <c r="G123" s="37">
        <v>1</v>
      </c>
      <c r="H123" s="464">
        <v>6.0305068993388389E-2</v>
      </c>
      <c r="I123" s="37">
        <v>-2.0473666256918537</v>
      </c>
      <c r="J123" s="38">
        <v>4.3420601208365994E-2</v>
      </c>
      <c r="K123" s="57"/>
    </row>
    <row r="124" spans="1:11" x14ac:dyDescent="0.55000000000000004">
      <c r="A124" s="202">
        <v>46</v>
      </c>
      <c r="B124" s="370" t="s">
        <v>79</v>
      </c>
      <c r="C124" s="375" t="s">
        <v>78</v>
      </c>
      <c r="D124" s="451" t="str">
        <f t="shared" si="4"/>
        <v>NO</v>
      </c>
      <c r="E124" s="198">
        <v>1.0019730122417438</v>
      </c>
      <c r="F124" s="37">
        <v>0.53337388936533603</v>
      </c>
      <c r="G124" s="37">
        <v>1</v>
      </c>
      <c r="H124" s="464">
        <v>6.0305068993388389E-2</v>
      </c>
      <c r="I124" s="37">
        <v>-4.3420601208365994E-2</v>
      </c>
      <c r="J124" s="38">
        <v>2.0473666256918537</v>
      </c>
      <c r="K124" s="57"/>
    </row>
    <row r="125" spans="1:11" x14ac:dyDescent="0.55000000000000004">
      <c r="A125" s="202">
        <v>47</v>
      </c>
      <c r="B125" s="370" t="s">
        <v>72</v>
      </c>
      <c r="C125" s="375" t="s">
        <v>74</v>
      </c>
      <c r="D125" s="451" t="str">
        <f t="shared" si="4"/>
        <v>NO</v>
      </c>
      <c r="E125" s="198">
        <v>-1.0450182788472975</v>
      </c>
      <c r="F125" s="37">
        <v>0.5741828565703232</v>
      </c>
      <c r="G125" s="37">
        <v>1</v>
      </c>
      <c r="H125" s="464">
        <v>6.8757551511267723E-2</v>
      </c>
      <c r="I125" s="37">
        <v>-2.1703959982654579</v>
      </c>
      <c r="J125" s="38">
        <v>8.0359440570863194E-2</v>
      </c>
      <c r="K125" s="57"/>
    </row>
    <row r="126" spans="1:11" x14ac:dyDescent="0.55000000000000004">
      <c r="A126" s="202">
        <v>48</v>
      </c>
      <c r="B126" s="370" t="s">
        <v>74</v>
      </c>
      <c r="C126" s="61" t="s">
        <v>72</v>
      </c>
      <c r="D126" s="451" t="str">
        <f t="shared" si="4"/>
        <v>NO</v>
      </c>
      <c r="E126" s="198">
        <v>1.0450182788472975</v>
      </c>
      <c r="F126" s="37">
        <v>0.5741828565703232</v>
      </c>
      <c r="G126" s="37">
        <v>1</v>
      </c>
      <c r="H126" s="464">
        <v>6.8757551511267723E-2</v>
      </c>
      <c r="I126" s="37">
        <v>-8.0359440570863194E-2</v>
      </c>
      <c r="J126" s="38">
        <v>2.1703959982654579</v>
      </c>
      <c r="K126" s="57"/>
    </row>
    <row r="127" spans="1:11" x14ac:dyDescent="0.55000000000000004">
      <c r="A127" s="202">
        <v>49</v>
      </c>
      <c r="B127" s="370" t="s">
        <v>71</v>
      </c>
      <c r="C127" s="61" t="s">
        <v>74</v>
      </c>
      <c r="D127" s="451" t="str">
        <f t="shared" si="4"/>
        <v>NO</v>
      </c>
      <c r="E127" s="198">
        <v>-1.0571602391179944</v>
      </c>
      <c r="F127" s="37">
        <v>0.58199617499305478</v>
      </c>
      <c r="G127" s="37">
        <v>1</v>
      </c>
      <c r="H127" s="464">
        <v>6.930313914490116E-2</v>
      </c>
      <c r="I127" s="37">
        <v>-2.1978517812444522</v>
      </c>
      <c r="J127" s="38">
        <v>8.3531303008463453E-2</v>
      </c>
      <c r="K127" s="57"/>
    </row>
    <row r="128" spans="1:11" x14ac:dyDescent="0.55000000000000004">
      <c r="A128" s="202">
        <v>50</v>
      </c>
      <c r="B128" s="370" t="s">
        <v>74</v>
      </c>
      <c r="C128" s="61" t="s">
        <v>71</v>
      </c>
      <c r="D128" s="451" t="str">
        <f t="shared" si="4"/>
        <v>NO</v>
      </c>
      <c r="E128" s="198">
        <v>1.0571602391179944</v>
      </c>
      <c r="F128" s="37">
        <v>0.58199617499305478</v>
      </c>
      <c r="G128" s="37">
        <v>1</v>
      </c>
      <c r="H128" s="464">
        <v>6.9303139144901271E-2</v>
      </c>
      <c r="I128" s="37">
        <v>-8.3531303008463453E-2</v>
      </c>
      <c r="J128" s="38">
        <v>2.1978517812444522</v>
      </c>
      <c r="K128" s="57"/>
    </row>
    <row r="129" spans="1:11" x14ac:dyDescent="0.55000000000000004">
      <c r="A129" s="202">
        <v>51</v>
      </c>
      <c r="B129" s="370" t="s">
        <v>69</v>
      </c>
      <c r="C129" s="61" t="s">
        <v>71</v>
      </c>
      <c r="D129" s="451" t="str">
        <f t="shared" si="4"/>
        <v>NO</v>
      </c>
      <c r="E129" s="198">
        <v>-0.66548057089383106</v>
      </c>
      <c r="F129" s="37">
        <v>0.37167245512750918</v>
      </c>
      <c r="G129" s="37">
        <v>1</v>
      </c>
      <c r="H129" s="464">
        <v>7.3373117826646794E-2</v>
      </c>
      <c r="I129" s="37">
        <v>-1.3939451969893284</v>
      </c>
      <c r="J129" s="38">
        <v>6.2984055201666167E-2</v>
      </c>
      <c r="K129" s="57"/>
    </row>
    <row r="130" spans="1:11" x14ac:dyDescent="0.55000000000000004">
      <c r="A130" s="202">
        <v>52</v>
      </c>
      <c r="B130" s="370" t="s">
        <v>71</v>
      </c>
      <c r="C130" s="61" t="s">
        <v>69</v>
      </c>
      <c r="D130" s="451" t="str">
        <f t="shared" si="4"/>
        <v>NO</v>
      </c>
      <c r="E130" s="198">
        <v>0.66548057089383106</v>
      </c>
      <c r="F130" s="37">
        <v>0.37167245512750918</v>
      </c>
      <c r="G130" s="37">
        <v>1</v>
      </c>
      <c r="H130" s="464">
        <v>7.3373117826646794E-2</v>
      </c>
      <c r="I130" s="37">
        <v>-6.2984055201666167E-2</v>
      </c>
      <c r="J130" s="38">
        <v>1.3939451969893284</v>
      </c>
      <c r="K130" s="57"/>
    </row>
    <row r="131" spans="1:11" x14ac:dyDescent="0.55000000000000004">
      <c r="A131" s="202">
        <v>53</v>
      </c>
      <c r="B131" s="370" t="s">
        <v>68</v>
      </c>
      <c r="C131" s="61" t="s">
        <v>70</v>
      </c>
      <c r="D131" s="451" t="str">
        <f t="shared" si="4"/>
        <v>NO</v>
      </c>
      <c r="E131" s="198">
        <v>0.59117053828819754</v>
      </c>
      <c r="F131" s="37">
        <v>0.33867539321626572</v>
      </c>
      <c r="G131" s="37">
        <v>1</v>
      </c>
      <c r="H131" s="464">
        <v>8.0891382047273641E-2</v>
      </c>
      <c r="I131" s="37">
        <v>-7.2621034865624101E-2</v>
      </c>
      <c r="J131" s="38">
        <v>1.2549621114420191</v>
      </c>
      <c r="K131" s="57"/>
    </row>
    <row r="132" spans="1:11" x14ac:dyDescent="0.55000000000000004">
      <c r="A132" s="202">
        <v>54</v>
      </c>
      <c r="B132" s="370" t="s">
        <v>70</v>
      </c>
      <c r="C132" s="61" t="s">
        <v>68</v>
      </c>
      <c r="D132" s="451" t="str">
        <f t="shared" si="4"/>
        <v>NO</v>
      </c>
      <c r="E132" s="198">
        <v>-0.59117053828819754</v>
      </c>
      <c r="F132" s="37">
        <v>0.33867539321626572</v>
      </c>
      <c r="G132" s="37">
        <v>1</v>
      </c>
      <c r="H132" s="464">
        <v>8.0891382047273641E-2</v>
      </c>
      <c r="I132" s="37">
        <v>-1.2549621114420191</v>
      </c>
      <c r="J132" s="38">
        <v>7.2621034865624101E-2</v>
      </c>
      <c r="K132" s="57"/>
    </row>
    <row r="133" spans="1:11" x14ac:dyDescent="0.55000000000000004">
      <c r="A133" s="202">
        <v>55</v>
      </c>
      <c r="B133" s="370" t="s">
        <v>69</v>
      </c>
      <c r="C133" s="374" t="s">
        <v>78</v>
      </c>
      <c r="D133" s="451" t="str">
        <f t="shared" si="4"/>
        <v>NO</v>
      </c>
      <c r="E133" s="199">
        <v>-0.85543648541764727</v>
      </c>
      <c r="F133" s="34">
        <v>0.49865039369804431</v>
      </c>
      <c r="G133" s="34">
        <v>1</v>
      </c>
      <c r="H133" s="463">
        <v>8.6252958014374603E-2</v>
      </c>
      <c r="I133" s="34">
        <v>-1.8327732979425326</v>
      </c>
      <c r="J133" s="35">
        <v>0.12190032710723808</v>
      </c>
      <c r="K133" s="57"/>
    </row>
    <row r="134" spans="1:11" x14ac:dyDescent="0.55000000000000004">
      <c r="A134" s="202">
        <v>56</v>
      </c>
      <c r="B134" s="370" t="s">
        <v>78</v>
      </c>
      <c r="C134" s="61" t="s">
        <v>69</v>
      </c>
      <c r="D134" s="451" t="str">
        <f t="shared" si="4"/>
        <v>NO</v>
      </c>
      <c r="E134" s="198">
        <v>0.85543648541764727</v>
      </c>
      <c r="F134" s="37">
        <v>0.49865039369804431</v>
      </c>
      <c r="G134" s="37">
        <v>1</v>
      </c>
      <c r="H134" s="464">
        <v>8.6252958014374603E-2</v>
      </c>
      <c r="I134" s="37">
        <v>-0.12190032710723808</v>
      </c>
      <c r="J134" s="38">
        <v>1.8327732979425326</v>
      </c>
      <c r="K134" s="57"/>
    </row>
    <row r="135" spans="1:11" x14ac:dyDescent="0.55000000000000004">
      <c r="A135" s="202">
        <v>57</v>
      </c>
      <c r="B135" s="370" t="s">
        <v>77</v>
      </c>
      <c r="C135" s="61" t="s">
        <v>74</v>
      </c>
      <c r="D135" s="451" t="str">
        <f t="shared" si="4"/>
        <v>NO</v>
      </c>
      <c r="E135" s="198">
        <v>-1.179248385761561</v>
      </c>
      <c r="F135" s="37">
        <v>0.71003216206743491</v>
      </c>
      <c r="G135" s="37">
        <v>1</v>
      </c>
      <c r="H135" s="464">
        <v>9.6745989893587625E-2</v>
      </c>
      <c r="I135" s="37">
        <v>-2.57088585127884</v>
      </c>
      <c r="J135" s="38">
        <v>0.21238907975571775</v>
      </c>
      <c r="K135" s="57"/>
    </row>
    <row r="136" spans="1:11" x14ac:dyDescent="0.55000000000000004">
      <c r="A136" s="202">
        <v>58</v>
      </c>
      <c r="B136" s="370" t="s">
        <v>74</v>
      </c>
      <c r="C136" s="61" t="s">
        <v>77</v>
      </c>
      <c r="D136" s="451" t="str">
        <f t="shared" si="4"/>
        <v>NO</v>
      </c>
      <c r="E136" s="198">
        <v>1.179248385761561</v>
      </c>
      <c r="F136" s="37">
        <v>0.71003216206743502</v>
      </c>
      <c r="G136" s="37">
        <v>1</v>
      </c>
      <c r="H136" s="464">
        <v>9.6745989893587847E-2</v>
      </c>
      <c r="I136" s="37">
        <v>-0.21238907975571797</v>
      </c>
      <c r="J136" s="38">
        <v>2.57088585127884</v>
      </c>
      <c r="K136" s="57"/>
    </row>
    <row r="137" spans="1:11" x14ac:dyDescent="0.55000000000000004">
      <c r="A137" s="202">
        <v>59</v>
      </c>
      <c r="B137" s="370" t="s">
        <v>74</v>
      </c>
      <c r="C137" s="375" t="s">
        <v>75</v>
      </c>
      <c r="D137" s="451" t="str">
        <f t="shared" si="4"/>
        <v>NO</v>
      </c>
      <c r="E137" s="198">
        <v>0.82026487114032909</v>
      </c>
      <c r="F137" s="37">
        <v>0.54775072279253212</v>
      </c>
      <c r="G137" s="37">
        <v>1</v>
      </c>
      <c r="H137" s="37">
        <v>0.13425933043765581</v>
      </c>
      <c r="I137" s="37">
        <v>-0.25330681803881649</v>
      </c>
      <c r="J137" s="38">
        <v>1.8938365603194747</v>
      </c>
      <c r="K137" s="57"/>
    </row>
    <row r="138" spans="1:11" x14ac:dyDescent="0.55000000000000004">
      <c r="A138" s="202">
        <v>60</v>
      </c>
      <c r="B138" s="370" t="s">
        <v>75</v>
      </c>
      <c r="C138" s="61" t="s">
        <v>74</v>
      </c>
      <c r="D138" s="451" t="str">
        <f t="shared" si="4"/>
        <v>NO</v>
      </c>
      <c r="E138" s="198">
        <v>-0.82026487114032909</v>
      </c>
      <c r="F138" s="37">
        <v>0.54775072279253212</v>
      </c>
      <c r="G138" s="37">
        <v>1</v>
      </c>
      <c r="H138" s="37">
        <v>0.13425933043765581</v>
      </c>
      <c r="I138" s="37">
        <v>-1.8938365603194747</v>
      </c>
      <c r="J138" s="38">
        <v>0.25330681803881649</v>
      </c>
      <c r="K138" s="57"/>
    </row>
    <row r="139" spans="1:11" x14ac:dyDescent="0.55000000000000004">
      <c r="A139" s="202">
        <v>61</v>
      </c>
      <c r="B139" s="370" t="s">
        <v>73</v>
      </c>
      <c r="C139" s="61" t="s">
        <v>78</v>
      </c>
      <c r="D139" s="451" t="str">
        <f t="shared" si="4"/>
        <v>NO</v>
      </c>
      <c r="E139" s="198">
        <v>0.70432712882086035</v>
      </c>
      <c r="F139" s="37">
        <v>0.47185830077666541</v>
      </c>
      <c r="G139" s="37">
        <v>1</v>
      </c>
      <c r="H139" s="37">
        <v>0.13552447855817862</v>
      </c>
      <c r="I139" s="37">
        <v>-0.22049814650767185</v>
      </c>
      <c r="J139" s="38">
        <v>1.6291524041493926</v>
      </c>
      <c r="K139" s="57"/>
    </row>
    <row r="140" spans="1:11" x14ac:dyDescent="0.55000000000000004">
      <c r="A140" s="202">
        <v>62</v>
      </c>
      <c r="B140" s="370" t="s">
        <v>78</v>
      </c>
      <c r="C140" s="375" t="s">
        <v>73</v>
      </c>
      <c r="D140" s="451" t="str">
        <f t="shared" si="4"/>
        <v>NO</v>
      </c>
      <c r="E140" s="198">
        <v>-0.70432712882086035</v>
      </c>
      <c r="F140" s="37">
        <v>0.47185830077666546</v>
      </c>
      <c r="G140" s="37">
        <v>1</v>
      </c>
      <c r="H140" s="37">
        <v>0.13552447855817895</v>
      </c>
      <c r="I140" s="37">
        <v>-1.6291524041493926</v>
      </c>
      <c r="J140" s="38">
        <v>0.22049814650767197</v>
      </c>
      <c r="K140" s="57"/>
    </row>
    <row r="141" spans="1:11" x14ac:dyDescent="0.55000000000000004">
      <c r="A141" s="202">
        <v>63</v>
      </c>
      <c r="B141" s="370" t="s">
        <v>70</v>
      </c>
      <c r="C141" s="61" t="s">
        <v>77</v>
      </c>
      <c r="D141" s="451" t="str">
        <f t="shared" si="4"/>
        <v>NO</v>
      </c>
      <c r="E141" s="198">
        <v>0.78278867205450564</v>
      </c>
      <c r="F141" s="37">
        <v>0.52653852002153045</v>
      </c>
      <c r="G141" s="37">
        <v>1</v>
      </c>
      <c r="H141" s="37">
        <v>0.1371021652307638</v>
      </c>
      <c r="I141" s="37">
        <v>-0.24920786366071601</v>
      </c>
      <c r="J141" s="38">
        <v>1.8147852077697273</v>
      </c>
      <c r="K141" s="57"/>
    </row>
    <row r="142" spans="1:11" x14ac:dyDescent="0.55000000000000004">
      <c r="A142" s="202">
        <v>64</v>
      </c>
      <c r="B142" s="370" t="s">
        <v>77</v>
      </c>
      <c r="C142" s="375" t="s">
        <v>70</v>
      </c>
      <c r="D142" s="451" t="str">
        <f t="shared" si="4"/>
        <v>NO</v>
      </c>
      <c r="E142" s="198">
        <v>-0.78278867205450564</v>
      </c>
      <c r="F142" s="37">
        <v>0.52653852002153045</v>
      </c>
      <c r="G142" s="37">
        <v>1</v>
      </c>
      <c r="H142" s="37">
        <v>0.1371021652307638</v>
      </c>
      <c r="I142" s="37">
        <v>-1.8147852077697273</v>
      </c>
      <c r="J142" s="38">
        <v>0.24920786366071601</v>
      </c>
      <c r="K142" s="57"/>
    </row>
    <row r="143" spans="1:11" x14ac:dyDescent="0.55000000000000004">
      <c r="A143" s="202">
        <v>65</v>
      </c>
      <c r="B143" s="370" t="s">
        <v>69</v>
      </c>
      <c r="C143" s="61" t="s">
        <v>76</v>
      </c>
      <c r="D143" s="451" t="str">
        <f t="shared" si="4"/>
        <v>NO</v>
      </c>
      <c r="E143" s="198">
        <v>-1.0827316861242913</v>
      </c>
      <c r="F143" s="37">
        <v>0.73374473007099861</v>
      </c>
      <c r="G143" s="37">
        <v>1</v>
      </c>
      <c r="H143" s="37">
        <v>0.14004472951803559</v>
      </c>
      <c r="I143" s="37">
        <v>-2.5208449309095116</v>
      </c>
      <c r="J143" s="38">
        <v>0.35538155866092924</v>
      </c>
      <c r="K143" s="57"/>
    </row>
    <row r="144" spans="1:11" x14ac:dyDescent="0.55000000000000004">
      <c r="A144" s="202">
        <v>66</v>
      </c>
      <c r="B144" s="370" t="s">
        <v>76</v>
      </c>
      <c r="C144" s="374" t="s">
        <v>69</v>
      </c>
      <c r="D144" s="451" t="str">
        <f t="shared" ref="D144:D207" si="5">IF(H144&lt;0.009848,"YES","NO")</f>
        <v>NO</v>
      </c>
      <c r="E144" s="199">
        <v>1.0827316861242913</v>
      </c>
      <c r="F144" s="34">
        <v>0.73374473007099861</v>
      </c>
      <c r="G144" s="34">
        <v>1</v>
      </c>
      <c r="H144" s="34">
        <v>0.14004472951803559</v>
      </c>
      <c r="I144" s="34">
        <v>-0.35538155866092924</v>
      </c>
      <c r="J144" s="35">
        <v>2.5208449309095116</v>
      </c>
      <c r="K144" s="57"/>
    </row>
    <row r="145" spans="1:11" x14ac:dyDescent="0.55000000000000004">
      <c r="A145" s="202">
        <v>67</v>
      </c>
      <c r="B145" s="370" t="s">
        <v>74</v>
      </c>
      <c r="C145" s="375" t="s">
        <v>78</v>
      </c>
      <c r="D145" s="451" t="str">
        <f t="shared" si="5"/>
        <v>NO</v>
      </c>
      <c r="E145" s="198">
        <v>0.86720432459417807</v>
      </c>
      <c r="F145" s="37">
        <v>0.67704400529585484</v>
      </c>
      <c r="G145" s="37">
        <v>1</v>
      </c>
      <c r="H145" s="37">
        <v>0.20023986641049674</v>
      </c>
      <c r="I145" s="37">
        <v>-0.45977754173444274</v>
      </c>
      <c r="J145" s="38">
        <v>2.1941861909227987</v>
      </c>
      <c r="K145" s="57"/>
    </row>
    <row r="146" spans="1:11" x14ac:dyDescent="0.55000000000000004">
      <c r="A146" s="202">
        <v>68</v>
      </c>
      <c r="B146" s="370" t="s">
        <v>78</v>
      </c>
      <c r="C146" s="61" t="s">
        <v>74</v>
      </c>
      <c r="D146" s="451" t="str">
        <f t="shared" si="5"/>
        <v>NO</v>
      </c>
      <c r="E146" s="198">
        <v>-0.86720432459417807</v>
      </c>
      <c r="F146" s="37">
        <v>0.67704400529585484</v>
      </c>
      <c r="G146" s="37">
        <v>1</v>
      </c>
      <c r="H146" s="37">
        <v>0.20023986641049674</v>
      </c>
      <c r="I146" s="37">
        <v>-2.1941861909227987</v>
      </c>
      <c r="J146" s="38">
        <v>0.45977754173444274</v>
      </c>
      <c r="K146" s="57"/>
    </row>
    <row r="147" spans="1:11" x14ac:dyDescent="0.55000000000000004">
      <c r="A147" s="202">
        <v>69</v>
      </c>
      <c r="B147" s="370" t="s">
        <v>70</v>
      </c>
      <c r="C147" s="61" t="s">
        <v>79</v>
      </c>
      <c r="D147" s="451" t="str">
        <f t="shared" si="5"/>
        <v>NO</v>
      </c>
      <c r="E147" s="198">
        <v>-0.53122840135462113</v>
      </c>
      <c r="F147" s="37">
        <v>0.43137947592090253</v>
      </c>
      <c r="G147" s="37">
        <v>1</v>
      </c>
      <c r="H147" s="37">
        <v>0.21814928083276863</v>
      </c>
      <c r="I147" s="37">
        <v>-1.3767166378293534</v>
      </c>
      <c r="J147" s="38">
        <v>0.31425983512011113</v>
      </c>
      <c r="K147" s="57"/>
    </row>
    <row r="148" spans="1:11" x14ac:dyDescent="0.55000000000000004">
      <c r="A148" s="202">
        <v>70</v>
      </c>
      <c r="B148" s="370" t="s">
        <v>79</v>
      </c>
      <c r="C148" s="61" t="s">
        <v>70</v>
      </c>
      <c r="D148" s="451" t="str">
        <f t="shared" si="5"/>
        <v>NO</v>
      </c>
      <c r="E148" s="198">
        <v>0.53122840135462113</v>
      </c>
      <c r="F148" s="37">
        <v>0.43137947592090253</v>
      </c>
      <c r="G148" s="37">
        <v>1</v>
      </c>
      <c r="H148" s="37">
        <v>0.21814928083276863</v>
      </c>
      <c r="I148" s="37">
        <v>-0.31425983512011113</v>
      </c>
      <c r="J148" s="38">
        <v>1.3767166378293534</v>
      </c>
      <c r="K148" s="57"/>
    </row>
    <row r="149" spans="1:11" x14ac:dyDescent="0.55000000000000004">
      <c r="A149" s="202">
        <v>71</v>
      </c>
      <c r="B149" s="370" t="s">
        <v>70</v>
      </c>
      <c r="C149" s="375" t="s">
        <v>75</v>
      </c>
      <c r="D149" s="451" t="str">
        <f t="shared" si="5"/>
        <v>NO</v>
      </c>
      <c r="E149" s="198">
        <v>0.42380515743327368</v>
      </c>
      <c r="F149" s="37">
        <v>0.34607351308209866</v>
      </c>
      <c r="G149" s="37">
        <v>1</v>
      </c>
      <c r="H149" s="37">
        <v>0.22072211927927232</v>
      </c>
      <c r="I149" s="37">
        <v>-0.25448646421089077</v>
      </c>
      <c r="J149" s="38">
        <v>1.1020967790774381</v>
      </c>
      <c r="K149" s="57"/>
    </row>
    <row r="150" spans="1:11" x14ac:dyDescent="0.55000000000000004">
      <c r="A150" s="202">
        <v>72</v>
      </c>
      <c r="B150" s="370" t="s">
        <v>75</v>
      </c>
      <c r="C150" s="61" t="s">
        <v>70</v>
      </c>
      <c r="D150" s="451" t="str">
        <f t="shared" si="5"/>
        <v>NO</v>
      </c>
      <c r="E150" s="198">
        <v>-0.42380515743327368</v>
      </c>
      <c r="F150" s="37">
        <v>0.34607351308209866</v>
      </c>
      <c r="G150" s="37">
        <v>1</v>
      </c>
      <c r="H150" s="37">
        <v>0.22072211927927243</v>
      </c>
      <c r="I150" s="37">
        <v>-1.1020967790774381</v>
      </c>
      <c r="J150" s="38">
        <v>0.25448646421089077</v>
      </c>
      <c r="K150" s="57"/>
    </row>
    <row r="151" spans="1:11" x14ac:dyDescent="0.55000000000000004">
      <c r="A151" s="202">
        <v>73</v>
      </c>
      <c r="B151" s="370" t="s">
        <v>68</v>
      </c>
      <c r="C151" s="61" t="s">
        <v>76</v>
      </c>
      <c r="D151" s="451" t="str">
        <f t="shared" si="5"/>
        <v>NO</v>
      </c>
      <c r="E151" s="198">
        <v>0.83461994846867626</v>
      </c>
      <c r="F151" s="37">
        <v>0.70542961875305776</v>
      </c>
      <c r="G151" s="37">
        <v>1</v>
      </c>
      <c r="H151" s="37">
        <v>0.23675481924971242</v>
      </c>
      <c r="I151" s="37">
        <v>-0.54799669791513783</v>
      </c>
      <c r="J151" s="38">
        <v>2.2172365948524906</v>
      </c>
      <c r="K151" s="57"/>
    </row>
    <row r="152" spans="1:11" x14ac:dyDescent="0.55000000000000004">
      <c r="A152" s="202">
        <v>74</v>
      </c>
      <c r="B152" s="370" t="s">
        <v>76</v>
      </c>
      <c r="C152" s="61" t="s">
        <v>68</v>
      </c>
      <c r="D152" s="451" t="str">
        <f t="shared" si="5"/>
        <v>NO</v>
      </c>
      <c r="E152" s="198">
        <v>-0.83461994846867626</v>
      </c>
      <c r="F152" s="37">
        <v>0.70542961875305787</v>
      </c>
      <c r="G152" s="37">
        <v>1</v>
      </c>
      <c r="H152" s="37">
        <v>0.23675481924971264</v>
      </c>
      <c r="I152" s="37">
        <v>-2.2172365948524906</v>
      </c>
      <c r="J152" s="38">
        <v>0.54799669791513805</v>
      </c>
      <c r="K152" s="57"/>
    </row>
    <row r="153" spans="1:11" x14ac:dyDescent="0.55000000000000004">
      <c r="A153" s="202">
        <v>75</v>
      </c>
      <c r="B153" s="370" t="s">
        <v>68</v>
      </c>
      <c r="C153" s="375" t="s">
        <v>73</v>
      </c>
      <c r="D153" s="451" t="str">
        <f t="shared" si="5"/>
        <v>NO</v>
      </c>
      <c r="E153" s="198">
        <v>0.35758802035445991</v>
      </c>
      <c r="F153" s="37">
        <v>0.33073378655106833</v>
      </c>
      <c r="G153" s="37">
        <v>1</v>
      </c>
      <c r="H153" s="37">
        <v>0.27960997289598166</v>
      </c>
      <c r="I153" s="37">
        <v>-0.29063828975619155</v>
      </c>
      <c r="J153" s="38">
        <v>1.0058143304651113</v>
      </c>
      <c r="K153" s="57"/>
    </row>
    <row r="154" spans="1:11" x14ac:dyDescent="0.55000000000000004">
      <c r="A154" s="202">
        <v>76</v>
      </c>
      <c r="B154" s="370" t="s">
        <v>73</v>
      </c>
      <c r="C154" s="61" t="s">
        <v>68</v>
      </c>
      <c r="D154" s="451" t="str">
        <f t="shared" si="5"/>
        <v>NO</v>
      </c>
      <c r="E154" s="198">
        <v>-0.35758802035445991</v>
      </c>
      <c r="F154" s="37">
        <v>0.33073378655106828</v>
      </c>
      <c r="G154" s="37">
        <v>1</v>
      </c>
      <c r="H154" s="37">
        <v>0.27960997289598166</v>
      </c>
      <c r="I154" s="37">
        <v>-1.0058143304651113</v>
      </c>
      <c r="J154" s="38">
        <v>0.29063828975619144</v>
      </c>
      <c r="K154" s="57"/>
    </row>
    <row r="155" spans="1:11" x14ac:dyDescent="0.55000000000000004">
      <c r="A155" s="202">
        <v>77</v>
      </c>
      <c r="B155" s="370" t="s">
        <v>76</v>
      </c>
      <c r="C155" s="374" t="s">
        <v>79</v>
      </c>
      <c r="D155" s="451" t="str">
        <f t="shared" si="5"/>
        <v>NO</v>
      </c>
      <c r="E155" s="199">
        <v>-0.77467781153509985</v>
      </c>
      <c r="F155" s="34">
        <v>0.74287746285409462</v>
      </c>
      <c r="G155" s="34">
        <v>1</v>
      </c>
      <c r="H155" s="34">
        <v>0.29703769295898064</v>
      </c>
      <c r="I155" s="34">
        <v>-2.2306908836556167</v>
      </c>
      <c r="J155" s="35">
        <v>0.68133526058541705</v>
      </c>
      <c r="K155" s="57"/>
    </row>
    <row r="156" spans="1:11" x14ac:dyDescent="0.55000000000000004">
      <c r="A156" s="202">
        <v>78</v>
      </c>
      <c r="B156" s="370" t="s">
        <v>79</v>
      </c>
      <c r="C156" s="61" t="s">
        <v>76</v>
      </c>
      <c r="D156" s="451" t="str">
        <f t="shared" si="5"/>
        <v>NO</v>
      </c>
      <c r="E156" s="198">
        <v>0.77467781153509985</v>
      </c>
      <c r="F156" s="37">
        <v>0.74287746285409462</v>
      </c>
      <c r="G156" s="37">
        <v>1</v>
      </c>
      <c r="H156" s="37">
        <v>0.29703769295898064</v>
      </c>
      <c r="I156" s="37">
        <v>-0.68133526058541705</v>
      </c>
      <c r="J156" s="38">
        <v>2.2306908836556167</v>
      </c>
      <c r="K156" s="57"/>
    </row>
    <row r="157" spans="1:11" x14ac:dyDescent="0.55000000000000004">
      <c r="A157" s="202">
        <v>79</v>
      </c>
      <c r="B157" s="370" t="s">
        <v>69</v>
      </c>
      <c r="C157" s="375" t="s">
        <v>77</v>
      </c>
      <c r="D157" s="451" t="str">
        <f t="shared" si="5"/>
        <v>NO</v>
      </c>
      <c r="E157" s="198">
        <v>-0.54339242425026435</v>
      </c>
      <c r="F157" s="37">
        <v>0.54259496975028754</v>
      </c>
      <c r="G157" s="37">
        <v>1</v>
      </c>
      <c r="H157" s="37">
        <v>0.31659977939572492</v>
      </c>
      <c r="I157" s="37">
        <v>-1.6068590231534277</v>
      </c>
      <c r="J157" s="38">
        <v>0.52007417465289896</v>
      </c>
      <c r="K157" s="57"/>
    </row>
    <row r="158" spans="1:11" x14ac:dyDescent="0.55000000000000004">
      <c r="A158" s="202">
        <v>80</v>
      </c>
      <c r="B158" s="370" t="s">
        <v>77</v>
      </c>
      <c r="C158" s="61" t="s">
        <v>69</v>
      </c>
      <c r="D158" s="451" t="str">
        <f t="shared" si="5"/>
        <v>NO</v>
      </c>
      <c r="E158" s="198">
        <v>0.54339242425026435</v>
      </c>
      <c r="F158" s="37">
        <v>0.54259496975028754</v>
      </c>
      <c r="G158" s="37">
        <v>1</v>
      </c>
      <c r="H158" s="37">
        <v>0.31659977939572492</v>
      </c>
      <c r="I158" s="37">
        <v>-0.52007417465289896</v>
      </c>
      <c r="J158" s="38">
        <v>1.6068590231534277</v>
      </c>
      <c r="K158" s="57"/>
    </row>
    <row r="159" spans="1:11" x14ac:dyDescent="0.55000000000000004">
      <c r="A159" s="202">
        <v>81</v>
      </c>
      <c r="B159" s="370" t="s">
        <v>70</v>
      </c>
      <c r="C159" s="61" t="s">
        <v>78</v>
      </c>
      <c r="D159" s="451" t="str">
        <f t="shared" si="5"/>
        <v>NO</v>
      </c>
      <c r="E159" s="198">
        <v>0.47074461088712272</v>
      </c>
      <c r="F159" s="37">
        <v>0.481129636380218</v>
      </c>
      <c r="G159" s="37">
        <v>1</v>
      </c>
      <c r="H159" s="37">
        <v>0.32786895031409058</v>
      </c>
      <c r="I159" s="37">
        <v>-0.47225214831295648</v>
      </c>
      <c r="J159" s="38">
        <v>1.4137413700872019</v>
      </c>
      <c r="K159" s="57"/>
    </row>
    <row r="160" spans="1:11" x14ac:dyDescent="0.55000000000000004">
      <c r="A160" s="202">
        <v>82</v>
      </c>
      <c r="B160" s="370" t="s">
        <v>78</v>
      </c>
      <c r="C160" s="61" t="s">
        <v>70</v>
      </c>
      <c r="D160" s="451" t="str">
        <f t="shared" si="5"/>
        <v>NO</v>
      </c>
      <c r="E160" s="198">
        <v>-0.47074461088712272</v>
      </c>
      <c r="F160" s="37">
        <v>0.48112963638021794</v>
      </c>
      <c r="G160" s="37">
        <v>1</v>
      </c>
      <c r="H160" s="37">
        <v>0.32786895031409069</v>
      </c>
      <c r="I160" s="37">
        <v>-1.4137413700872017</v>
      </c>
      <c r="J160" s="38">
        <v>0.47225214831295637</v>
      </c>
      <c r="K160" s="57"/>
    </row>
    <row r="161" spans="1:11" x14ac:dyDescent="0.55000000000000004">
      <c r="A161" s="202">
        <v>83</v>
      </c>
      <c r="B161" s="370" t="s">
        <v>71</v>
      </c>
      <c r="C161" s="61" t="s">
        <v>75</v>
      </c>
      <c r="D161" s="451" t="str">
        <f t="shared" si="5"/>
        <v>NO</v>
      </c>
      <c r="E161" s="198">
        <v>-0.23689536797766525</v>
      </c>
      <c r="F161" s="37">
        <v>0.29963204725276865</v>
      </c>
      <c r="G161" s="37">
        <v>1</v>
      </c>
      <c r="H161" s="37">
        <v>0.4291652292276591</v>
      </c>
      <c r="I161" s="37">
        <v>-0.82416338920709542</v>
      </c>
      <c r="J161" s="38">
        <v>0.35037265325176487</v>
      </c>
      <c r="K161" s="57"/>
    </row>
    <row r="162" spans="1:11" x14ac:dyDescent="0.55000000000000004">
      <c r="A162" s="202">
        <v>84</v>
      </c>
      <c r="B162" s="370" t="s">
        <v>75</v>
      </c>
      <c r="C162" s="61" t="s">
        <v>71</v>
      </c>
      <c r="D162" s="451" t="str">
        <f t="shared" si="5"/>
        <v>NO</v>
      </c>
      <c r="E162" s="198">
        <v>0.23689536797766525</v>
      </c>
      <c r="F162" s="37">
        <v>0.29963204725276871</v>
      </c>
      <c r="G162" s="37">
        <v>1</v>
      </c>
      <c r="H162" s="37">
        <v>0.42916522922765932</v>
      </c>
      <c r="I162" s="37">
        <v>-0.35037265325176498</v>
      </c>
      <c r="J162" s="38">
        <v>0.82416338920709542</v>
      </c>
      <c r="K162" s="57"/>
    </row>
    <row r="163" spans="1:11" x14ac:dyDescent="0.55000000000000004">
      <c r="A163" s="202">
        <v>85</v>
      </c>
      <c r="B163" s="370" t="s">
        <v>72</v>
      </c>
      <c r="C163" s="61" t="s">
        <v>75</v>
      </c>
      <c r="D163" s="451" t="str">
        <f t="shared" si="5"/>
        <v>NO</v>
      </c>
      <c r="E163" s="198">
        <v>-0.22475340770696833</v>
      </c>
      <c r="F163" s="37">
        <v>0.29426087449375021</v>
      </c>
      <c r="G163" s="37">
        <v>1</v>
      </c>
      <c r="H163" s="37">
        <v>0.44499261096317833</v>
      </c>
      <c r="I163" s="37">
        <v>-0.80149412377397966</v>
      </c>
      <c r="J163" s="38">
        <v>0.35198730836004294</v>
      </c>
      <c r="K163" s="57"/>
    </row>
    <row r="164" spans="1:11" x14ac:dyDescent="0.55000000000000004">
      <c r="A164" s="202">
        <v>86</v>
      </c>
      <c r="B164" s="370" t="s">
        <v>75</v>
      </c>
      <c r="C164" s="61" t="s">
        <v>72</v>
      </c>
      <c r="D164" s="451" t="str">
        <f t="shared" si="5"/>
        <v>NO</v>
      </c>
      <c r="E164" s="198">
        <v>0.22475340770696833</v>
      </c>
      <c r="F164" s="37">
        <v>0.29426087449375027</v>
      </c>
      <c r="G164" s="37">
        <v>1</v>
      </c>
      <c r="H164" s="37">
        <v>0.44499261096317844</v>
      </c>
      <c r="I164" s="37">
        <v>-0.35198730836004305</v>
      </c>
      <c r="J164" s="38">
        <v>0.80149412377397966</v>
      </c>
      <c r="K164" s="57"/>
    </row>
    <row r="165" spans="1:11" x14ac:dyDescent="0.55000000000000004">
      <c r="A165" s="202">
        <v>87</v>
      </c>
      <c r="B165" s="370" t="s">
        <v>74</v>
      </c>
      <c r="C165" s="61" t="s">
        <v>76</v>
      </c>
      <c r="D165" s="451" t="str">
        <f t="shared" si="5"/>
        <v>NO</v>
      </c>
      <c r="E165" s="198">
        <v>0.63990912388753407</v>
      </c>
      <c r="F165" s="37">
        <v>0.86493797400669314</v>
      </c>
      <c r="G165" s="37">
        <v>1</v>
      </c>
      <c r="H165" s="37">
        <v>0.45940170603618291</v>
      </c>
      <c r="I165" s="37">
        <v>-1.0553381540266256</v>
      </c>
      <c r="J165" s="38">
        <v>2.3351564018016937</v>
      </c>
      <c r="K165" s="57"/>
    </row>
    <row r="166" spans="1:11" x14ac:dyDescent="0.55000000000000004">
      <c r="A166" s="202">
        <v>88</v>
      </c>
      <c r="B166" s="370" t="s">
        <v>76</v>
      </c>
      <c r="C166" s="374" t="s">
        <v>74</v>
      </c>
      <c r="D166" s="451" t="str">
        <f t="shared" si="5"/>
        <v>NO</v>
      </c>
      <c r="E166" s="199">
        <v>-0.63990912388753407</v>
      </c>
      <c r="F166" s="34">
        <v>0.86493797400669314</v>
      </c>
      <c r="G166" s="34">
        <v>1</v>
      </c>
      <c r="H166" s="34">
        <v>0.45940170603618291</v>
      </c>
      <c r="I166" s="34">
        <v>-2.3351564018016937</v>
      </c>
      <c r="J166" s="35">
        <v>1.0553381540266256</v>
      </c>
      <c r="K166" s="57"/>
    </row>
    <row r="167" spans="1:11" x14ac:dyDescent="0.55000000000000004">
      <c r="A167" s="202">
        <v>89</v>
      </c>
      <c r="B167" s="370" t="s">
        <v>75</v>
      </c>
      <c r="C167" s="375" t="s">
        <v>77</v>
      </c>
      <c r="D167" s="451" t="str">
        <f t="shared" si="5"/>
        <v>NO</v>
      </c>
      <c r="E167" s="198">
        <v>0.35898351462123196</v>
      </c>
      <c r="F167" s="37">
        <v>0.50517866859606753</v>
      </c>
      <c r="G167" s="37">
        <v>1</v>
      </c>
      <c r="H167" s="37">
        <v>0.47732778391305863</v>
      </c>
      <c r="I167" s="37">
        <v>-0.63114848158495573</v>
      </c>
      <c r="J167" s="38">
        <v>1.3491155108274198</v>
      </c>
      <c r="K167" s="57"/>
    </row>
    <row r="168" spans="1:11" x14ac:dyDescent="0.55000000000000004">
      <c r="A168" s="202">
        <v>90</v>
      </c>
      <c r="B168" s="370" t="s">
        <v>77</v>
      </c>
      <c r="C168" s="61" t="s">
        <v>75</v>
      </c>
      <c r="D168" s="451" t="str">
        <f t="shared" si="5"/>
        <v>NO</v>
      </c>
      <c r="E168" s="198">
        <v>-0.35898351462123196</v>
      </c>
      <c r="F168" s="37">
        <v>0.50517866859606753</v>
      </c>
      <c r="G168" s="37">
        <v>1</v>
      </c>
      <c r="H168" s="37">
        <v>0.47732778391305863</v>
      </c>
      <c r="I168" s="37">
        <v>-1.3491155108274198</v>
      </c>
      <c r="J168" s="38">
        <v>0.63114848158495573</v>
      </c>
      <c r="K168" s="57"/>
    </row>
    <row r="169" spans="1:11" x14ac:dyDescent="0.55000000000000004">
      <c r="A169" s="202">
        <v>91</v>
      </c>
      <c r="B169" s="370" t="s">
        <v>73</v>
      </c>
      <c r="C169" s="61" t="s">
        <v>79</v>
      </c>
      <c r="D169" s="451" t="str">
        <f t="shared" si="5"/>
        <v>NO</v>
      </c>
      <c r="E169" s="198">
        <v>-0.29764588342088349</v>
      </c>
      <c r="F169" s="37">
        <v>0.4210139917559424</v>
      </c>
      <c r="G169" s="37">
        <v>1</v>
      </c>
      <c r="H169" s="37">
        <v>0.47958272746419106</v>
      </c>
      <c r="I169" s="37">
        <v>-1.1228181442499736</v>
      </c>
      <c r="J169" s="38">
        <v>0.52752637740820663</v>
      </c>
      <c r="K169" s="57"/>
    </row>
    <row r="170" spans="1:11" x14ac:dyDescent="0.55000000000000004">
      <c r="A170" s="202">
        <v>92</v>
      </c>
      <c r="B170" s="370" t="s">
        <v>79</v>
      </c>
      <c r="C170" s="61" t="s">
        <v>73</v>
      </c>
      <c r="D170" s="451" t="str">
        <f t="shared" si="5"/>
        <v>NO</v>
      </c>
      <c r="E170" s="198">
        <v>0.29764588342088349</v>
      </c>
      <c r="F170" s="37">
        <v>0.42101399175594245</v>
      </c>
      <c r="G170" s="37">
        <v>1</v>
      </c>
      <c r="H170" s="37">
        <v>0.47958272746419128</v>
      </c>
      <c r="I170" s="37">
        <v>-0.52752637740820674</v>
      </c>
      <c r="J170" s="38">
        <v>1.1228181442499738</v>
      </c>
      <c r="K170" s="57"/>
    </row>
    <row r="171" spans="1:11" x14ac:dyDescent="0.55000000000000004">
      <c r="A171" s="202">
        <v>93</v>
      </c>
      <c r="B171" s="370" t="s">
        <v>73</v>
      </c>
      <c r="C171" s="375" t="s">
        <v>76</v>
      </c>
      <c r="D171" s="451" t="str">
        <f t="shared" si="5"/>
        <v>NO</v>
      </c>
      <c r="E171" s="198">
        <v>0.47703192811421635</v>
      </c>
      <c r="F171" s="37">
        <v>0.7158067964077951</v>
      </c>
      <c r="G171" s="37">
        <v>1</v>
      </c>
      <c r="H171" s="37">
        <v>0.50513914476667265</v>
      </c>
      <c r="I171" s="37">
        <v>-0.92592361273405666</v>
      </c>
      <c r="J171" s="38">
        <v>1.8799874689624894</v>
      </c>
      <c r="K171" s="57"/>
    </row>
    <row r="172" spans="1:11" x14ac:dyDescent="0.55000000000000004">
      <c r="A172" s="202">
        <v>94</v>
      </c>
      <c r="B172" s="370" t="s">
        <v>76</v>
      </c>
      <c r="C172" s="61" t="s">
        <v>73</v>
      </c>
      <c r="D172" s="451" t="str">
        <f t="shared" si="5"/>
        <v>NO</v>
      </c>
      <c r="E172" s="198">
        <v>-0.47703192811421635</v>
      </c>
      <c r="F172" s="37">
        <v>0.71580679640779521</v>
      </c>
      <c r="G172" s="37">
        <v>1</v>
      </c>
      <c r="H172" s="37">
        <v>0.50513914476667277</v>
      </c>
      <c r="I172" s="37">
        <v>-1.8799874689624896</v>
      </c>
      <c r="J172" s="38">
        <v>0.92592361273405688</v>
      </c>
      <c r="K172" s="57"/>
    </row>
    <row r="173" spans="1:11" x14ac:dyDescent="0.55000000000000004">
      <c r="A173" s="202">
        <v>95</v>
      </c>
      <c r="B173" s="370" t="s">
        <v>76</v>
      </c>
      <c r="C173" s="61" t="s">
        <v>77</v>
      </c>
      <c r="D173" s="451" t="str">
        <f t="shared" si="5"/>
        <v>NO</v>
      </c>
      <c r="E173" s="198">
        <v>0.53933926187402692</v>
      </c>
      <c r="F173" s="37">
        <v>0.80980203333396783</v>
      </c>
      <c r="G173" s="37">
        <v>1</v>
      </c>
      <c r="H173" s="37">
        <v>0.50540233311178606</v>
      </c>
      <c r="I173" s="37">
        <v>-1.047843558067854</v>
      </c>
      <c r="J173" s="38">
        <v>2.1265220818159078</v>
      </c>
      <c r="K173" s="57"/>
    </row>
    <row r="174" spans="1:11" x14ac:dyDescent="0.55000000000000004">
      <c r="A174" s="202">
        <v>96</v>
      </c>
      <c r="B174" s="370" t="s">
        <v>77</v>
      </c>
      <c r="C174" s="61" t="s">
        <v>76</v>
      </c>
      <c r="D174" s="451" t="str">
        <f t="shared" si="5"/>
        <v>NO</v>
      </c>
      <c r="E174" s="198">
        <v>-0.53933926187402692</v>
      </c>
      <c r="F174" s="37">
        <v>0.80980203333396783</v>
      </c>
      <c r="G174" s="37">
        <v>1</v>
      </c>
      <c r="H174" s="37">
        <v>0.50540233311178606</v>
      </c>
      <c r="I174" s="37">
        <v>-2.1265220818159078</v>
      </c>
      <c r="J174" s="38">
        <v>1.047843558067854</v>
      </c>
      <c r="K174" s="57"/>
    </row>
    <row r="175" spans="1:11" x14ac:dyDescent="0.55000000000000004">
      <c r="A175" s="202">
        <v>97</v>
      </c>
      <c r="B175" s="370" t="s">
        <v>70</v>
      </c>
      <c r="C175" s="61" t="s">
        <v>74</v>
      </c>
      <c r="D175" s="451" t="str">
        <f t="shared" si="5"/>
        <v>NO</v>
      </c>
      <c r="E175" s="198">
        <v>-0.39645971370705535</v>
      </c>
      <c r="F175" s="37">
        <v>0.60721253315675772</v>
      </c>
      <c r="G175" s="37">
        <v>1</v>
      </c>
      <c r="H175" s="37">
        <v>0.51380944022602404</v>
      </c>
      <c r="I175" s="37">
        <v>-1.5865744096556336</v>
      </c>
      <c r="J175" s="38">
        <v>0.79365498224152287</v>
      </c>
      <c r="K175" s="57"/>
    </row>
    <row r="176" spans="1:11" x14ac:dyDescent="0.55000000000000004">
      <c r="A176" s="202">
        <v>98</v>
      </c>
      <c r="B176" s="370" t="s">
        <v>74</v>
      </c>
      <c r="C176" s="61" t="s">
        <v>70</v>
      </c>
      <c r="D176" s="451" t="str">
        <f t="shared" si="5"/>
        <v>NO</v>
      </c>
      <c r="E176" s="198">
        <v>0.39645971370705535</v>
      </c>
      <c r="F176" s="37">
        <v>0.60721253315675761</v>
      </c>
      <c r="G176" s="37">
        <v>1</v>
      </c>
      <c r="H176" s="37">
        <v>0.51380944022602404</v>
      </c>
      <c r="I176" s="37">
        <v>-0.79365498224152264</v>
      </c>
      <c r="J176" s="38">
        <v>1.5865744096556333</v>
      </c>
      <c r="K176" s="57"/>
    </row>
    <row r="177" spans="1:11" x14ac:dyDescent="0.55000000000000004">
      <c r="A177" s="202">
        <v>99</v>
      </c>
      <c r="B177" s="370" t="s">
        <v>73</v>
      </c>
      <c r="C177" s="374" t="s">
        <v>70</v>
      </c>
      <c r="D177" s="451" t="str">
        <f t="shared" si="5"/>
        <v>NO</v>
      </c>
      <c r="E177" s="199">
        <v>0.23358251793373763</v>
      </c>
      <c r="F177" s="34">
        <v>0.36464877804187606</v>
      </c>
      <c r="G177" s="34">
        <v>1</v>
      </c>
      <c r="H177" s="34">
        <v>0.52180307590763197</v>
      </c>
      <c r="I177" s="34">
        <v>-0.48111595403487939</v>
      </c>
      <c r="J177" s="35">
        <v>0.94828098990235465</v>
      </c>
      <c r="K177" s="57"/>
    </row>
    <row r="178" spans="1:11" x14ac:dyDescent="0.55000000000000004">
      <c r="A178" s="202">
        <v>100</v>
      </c>
      <c r="B178" s="370" t="s">
        <v>70</v>
      </c>
      <c r="C178" s="61" t="s">
        <v>73</v>
      </c>
      <c r="D178" s="451" t="str">
        <f t="shared" si="5"/>
        <v>NO</v>
      </c>
      <c r="E178" s="198">
        <v>-0.23358251793373763</v>
      </c>
      <c r="F178" s="37">
        <v>0.36464877804187623</v>
      </c>
      <c r="G178" s="37">
        <v>1</v>
      </c>
      <c r="H178" s="37">
        <v>0.52180307590763231</v>
      </c>
      <c r="I178" s="37">
        <v>-0.94828098990235499</v>
      </c>
      <c r="J178" s="38">
        <v>0.48111595403487972</v>
      </c>
      <c r="K178" s="57"/>
    </row>
    <row r="179" spans="1:11" x14ac:dyDescent="0.55000000000000004">
      <c r="A179" s="202">
        <v>101</v>
      </c>
      <c r="B179" s="370" t="s">
        <v>71</v>
      </c>
      <c r="C179" s="61" t="s">
        <v>76</v>
      </c>
      <c r="D179" s="451" t="str">
        <f t="shared" si="5"/>
        <v>NO</v>
      </c>
      <c r="E179" s="198">
        <v>-0.41725111523046021</v>
      </c>
      <c r="F179" s="37">
        <v>0.70087611463011745</v>
      </c>
      <c r="G179" s="37">
        <v>1</v>
      </c>
      <c r="H179" s="37">
        <v>0.55162430054859457</v>
      </c>
      <c r="I179" s="37">
        <v>-1.7909430575298564</v>
      </c>
      <c r="J179" s="38">
        <v>0.95644082706893607</v>
      </c>
      <c r="K179" s="57"/>
    </row>
    <row r="180" spans="1:11" x14ac:dyDescent="0.55000000000000004">
      <c r="A180" s="202">
        <v>102</v>
      </c>
      <c r="B180" s="370" t="s">
        <v>76</v>
      </c>
      <c r="C180" s="61" t="s">
        <v>71</v>
      </c>
      <c r="D180" s="451" t="str">
        <f t="shared" si="5"/>
        <v>NO</v>
      </c>
      <c r="E180" s="198">
        <v>0.41725111523046021</v>
      </c>
      <c r="F180" s="37">
        <v>0.70087611463011745</v>
      </c>
      <c r="G180" s="37">
        <v>1</v>
      </c>
      <c r="H180" s="37">
        <v>0.55162430054859457</v>
      </c>
      <c r="I180" s="37">
        <v>-0.95644082706893607</v>
      </c>
      <c r="J180" s="38">
        <v>1.7909430575298564</v>
      </c>
      <c r="K180" s="57"/>
    </row>
    <row r="181" spans="1:11" x14ac:dyDescent="0.55000000000000004">
      <c r="A181" s="202">
        <v>103</v>
      </c>
      <c r="B181" s="370" t="s">
        <v>77</v>
      </c>
      <c r="C181" s="61" t="s">
        <v>78</v>
      </c>
      <c r="D181" s="451" t="str">
        <f t="shared" si="5"/>
        <v>NO</v>
      </c>
      <c r="E181" s="198">
        <v>-0.31204406116738292</v>
      </c>
      <c r="F181" s="37">
        <v>0.53030031692320412</v>
      </c>
      <c r="G181" s="37">
        <v>1</v>
      </c>
      <c r="H181" s="37">
        <v>0.55624440761018956</v>
      </c>
      <c r="I181" s="37">
        <v>-1.3514135833270393</v>
      </c>
      <c r="J181" s="38">
        <v>0.72732546099227346</v>
      </c>
      <c r="K181" s="57"/>
    </row>
    <row r="182" spans="1:11" x14ac:dyDescent="0.55000000000000004">
      <c r="A182" s="202">
        <v>104</v>
      </c>
      <c r="B182" s="370" t="s">
        <v>78</v>
      </c>
      <c r="C182" s="61" t="s">
        <v>77</v>
      </c>
      <c r="D182" s="451" t="str">
        <f t="shared" si="5"/>
        <v>NO</v>
      </c>
      <c r="E182" s="198">
        <v>0.31204406116738292</v>
      </c>
      <c r="F182" s="37">
        <v>0.53030031692320412</v>
      </c>
      <c r="G182" s="37">
        <v>1</v>
      </c>
      <c r="H182" s="37">
        <v>0.55624440761018956</v>
      </c>
      <c r="I182" s="37">
        <v>-0.72732546099227346</v>
      </c>
      <c r="J182" s="38">
        <v>1.3514135833270393</v>
      </c>
      <c r="K182" s="57"/>
    </row>
    <row r="183" spans="1:11" x14ac:dyDescent="0.55000000000000004">
      <c r="A183" s="202">
        <v>105</v>
      </c>
      <c r="B183" s="370" t="s">
        <v>72</v>
      </c>
      <c r="C183" s="61" t="s">
        <v>76</v>
      </c>
      <c r="D183" s="451" t="str">
        <f t="shared" si="5"/>
        <v>NO</v>
      </c>
      <c r="E183" s="198">
        <v>-0.4051091549597633</v>
      </c>
      <c r="F183" s="37">
        <v>0.68874855891395348</v>
      </c>
      <c r="G183" s="37">
        <v>1</v>
      </c>
      <c r="H183" s="37">
        <v>0.55641047891140649</v>
      </c>
      <c r="I183" s="37">
        <v>-1.7550315248349753</v>
      </c>
      <c r="J183" s="38">
        <v>0.94481321491544878</v>
      </c>
      <c r="K183" s="57"/>
    </row>
    <row r="184" spans="1:11" x14ac:dyDescent="0.55000000000000004">
      <c r="A184" s="202">
        <v>106</v>
      </c>
      <c r="B184" s="370" t="s">
        <v>76</v>
      </c>
      <c r="C184" s="61" t="s">
        <v>72</v>
      </c>
      <c r="D184" s="451" t="str">
        <f t="shared" si="5"/>
        <v>NO</v>
      </c>
      <c r="E184" s="198">
        <v>0.4051091549597633</v>
      </c>
      <c r="F184" s="37">
        <v>0.68874855891395348</v>
      </c>
      <c r="G184" s="37">
        <v>1</v>
      </c>
      <c r="H184" s="37">
        <v>0.55641047891140649</v>
      </c>
      <c r="I184" s="37">
        <v>-0.94481321491544878</v>
      </c>
      <c r="J184" s="38">
        <v>1.7550315248349753</v>
      </c>
      <c r="K184" s="57"/>
    </row>
    <row r="185" spans="1:11" x14ac:dyDescent="0.55000000000000004">
      <c r="A185" s="202">
        <v>107</v>
      </c>
      <c r="B185" s="370" t="s">
        <v>78</v>
      </c>
      <c r="C185" s="61" t="s">
        <v>71</v>
      </c>
      <c r="D185" s="451" t="str">
        <f t="shared" si="5"/>
        <v>NO</v>
      </c>
      <c r="E185" s="198">
        <v>0.18995591452381622</v>
      </c>
      <c r="F185" s="37">
        <v>0.44888552470230209</v>
      </c>
      <c r="G185" s="37">
        <v>1</v>
      </c>
      <c r="H185" s="37">
        <v>0.67216956396244254</v>
      </c>
      <c r="I185" s="37">
        <v>-0.68984354707406048</v>
      </c>
      <c r="J185" s="38">
        <v>1.0697553761216929</v>
      </c>
      <c r="K185" s="57"/>
    </row>
    <row r="186" spans="1:11" x14ac:dyDescent="0.55000000000000004">
      <c r="A186" s="202">
        <v>108</v>
      </c>
      <c r="B186" s="370" t="s">
        <v>71</v>
      </c>
      <c r="C186" s="375" t="s">
        <v>78</v>
      </c>
      <c r="D186" s="451" t="str">
        <f t="shared" si="5"/>
        <v>NO</v>
      </c>
      <c r="E186" s="198">
        <v>-0.18995591452381622</v>
      </c>
      <c r="F186" s="37">
        <v>0.44888552470230214</v>
      </c>
      <c r="G186" s="37">
        <v>1</v>
      </c>
      <c r="H186" s="37">
        <v>0.67216956396244265</v>
      </c>
      <c r="I186" s="37">
        <v>-1.0697553761216931</v>
      </c>
      <c r="J186" s="38">
        <v>0.68984354707406059</v>
      </c>
      <c r="K186" s="57"/>
    </row>
    <row r="187" spans="1:11" x14ac:dyDescent="0.55000000000000004">
      <c r="A187" s="202">
        <v>109</v>
      </c>
      <c r="B187" s="370" t="s">
        <v>72</v>
      </c>
      <c r="C187" s="61" t="s">
        <v>78</v>
      </c>
      <c r="D187" s="451" t="str">
        <f t="shared" si="5"/>
        <v>NO</v>
      </c>
      <c r="E187" s="198">
        <v>-0.1778139542531193</v>
      </c>
      <c r="F187" s="37">
        <v>0.42970392555141795</v>
      </c>
      <c r="G187" s="37">
        <v>1</v>
      </c>
      <c r="H187" s="37">
        <v>0.67901637418878114</v>
      </c>
      <c r="I187" s="37">
        <v>-1.0200181723493791</v>
      </c>
      <c r="J187" s="38">
        <v>0.66439026384314037</v>
      </c>
      <c r="K187" s="57"/>
    </row>
    <row r="188" spans="1:11" x14ac:dyDescent="0.55000000000000004">
      <c r="A188" s="202">
        <v>110</v>
      </c>
      <c r="B188" s="370" t="s">
        <v>78</v>
      </c>
      <c r="C188" s="374" t="s">
        <v>72</v>
      </c>
      <c r="D188" s="451" t="str">
        <f t="shared" si="5"/>
        <v>NO</v>
      </c>
      <c r="E188" s="199">
        <v>0.1778139542531193</v>
      </c>
      <c r="F188" s="34">
        <v>0.4297039255514179</v>
      </c>
      <c r="G188" s="34">
        <v>1</v>
      </c>
      <c r="H188" s="34">
        <v>0.67901637418878114</v>
      </c>
      <c r="I188" s="34">
        <v>-0.66439026384314026</v>
      </c>
      <c r="J188" s="35">
        <v>1.0200181723493789</v>
      </c>
      <c r="K188" s="57"/>
    </row>
    <row r="189" spans="1:11" x14ac:dyDescent="0.55000000000000004">
      <c r="A189" s="202">
        <v>111</v>
      </c>
      <c r="B189" s="370" t="s">
        <v>70</v>
      </c>
      <c r="C189" s="61" t="s">
        <v>76</v>
      </c>
      <c r="D189" s="451" t="str">
        <f t="shared" si="5"/>
        <v>NO</v>
      </c>
      <c r="E189" s="198">
        <v>0.24344941018047872</v>
      </c>
      <c r="F189" s="37">
        <v>0.72195210421129075</v>
      </c>
      <c r="G189" s="37">
        <v>1</v>
      </c>
      <c r="H189" s="37">
        <v>0.73595866089629047</v>
      </c>
      <c r="I189" s="37">
        <v>-1.1715507126365587</v>
      </c>
      <c r="J189" s="38">
        <v>1.6584495329975162</v>
      </c>
      <c r="K189" s="57"/>
    </row>
    <row r="190" spans="1:11" x14ac:dyDescent="0.55000000000000004">
      <c r="A190" s="202">
        <v>112</v>
      </c>
      <c r="B190" s="370" t="s">
        <v>76</v>
      </c>
      <c r="C190" s="61" t="s">
        <v>70</v>
      </c>
      <c r="D190" s="451" t="str">
        <f t="shared" si="5"/>
        <v>NO</v>
      </c>
      <c r="E190" s="198">
        <v>-0.24344941018047872</v>
      </c>
      <c r="F190" s="37">
        <v>0.72195210421129075</v>
      </c>
      <c r="G190" s="37">
        <v>1</v>
      </c>
      <c r="H190" s="37">
        <v>0.73595866089629047</v>
      </c>
      <c r="I190" s="37">
        <v>-1.6584495329975162</v>
      </c>
      <c r="J190" s="38">
        <v>1.1715507126365587</v>
      </c>
      <c r="K190" s="57"/>
    </row>
    <row r="191" spans="1:11" x14ac:dyDescent="0.55000000000000004">
      <c r="A191" s="202">
        <v>113</v>
      </c>
      <c r="B191" s="370" t="s">
        <v>68</v>
      </c>
      <c r="C191" s="61" t="s">
        <v>74</v>
      </c>
      <c r="D191" s="451" t="str">
        <f t="shared" si="5"/>
        <v>NO</v>
      </c>
      <c r="E191" s="198">
        <v>0.19471082458114219</v>
      </c>
      <c r="F191" s="37">
        <v>0.58747184329261348</v>
      </c>
      <c r="G191" s="37">
        <v>1</v>
      </c>
      <c r="H191" s="37">
        <v>0.7403132389786351</v>
      </c>
      <c r="I191" s="37">
        <v>-0.95671283020373843</v>
      </c>
      <c r="J191" s="38">
        <v>1.3461344793660228</v>
      </c>
      <c r="K191" s="57"/>
    </row>
    <row r="192" spans="1:11" x14ac:dyDescent="0.55000000000000004">
      <c r="A192" s="202">
        <v>114</v>
      </c>
      <c r="B192" s="370" t="s">
        <v>74</v>
      </c>
      <c r="C192" s="61" t="s">
        <v>68</v>
      </c>
      <c r="D192" s="451" t="str">
        <f t="shared" si="5"/>
        <v>NO</v>
      </c>
      <c r="E192" s="198">
        <v>-0.19471082458114219</v>
      </c>
      <c r="F192" s="37">
        <v>0.58747184329261348</v>
      </c>
      <c r="G192" s="37">
        <v>1</v>
      </c>
      <c r="H192" s="37">
        <v>0.7403132389786351</v>
      </c>
      <c r="I192" s="37">
        <v>-1.3461344793660228</v>
      </c>
      <c r="J192" s="38">
        <v>0.95671283020373843</v>
      </c>
      <c r="K192" s="57"/>
    </row>
    <row r="193" spans="1:11" x14ac:dyDescent="0.55000000000000004">
      <c r="A193" s="202">
        <v>115</v>
      </c>
      <c r="B193" s="370" t="s">
        <v>72</v>
      </c>
      <c r="C193" s="61" t="s">
        <v>77</v>
      </c>
      <c r="D193" s="451" t="str">
        <f t="shared" si="5"/>
        <v>NO</v>
      </c>
      <c r="E193" s="198">
        <v>0.13423010691426362</v>
      </c>
      <c r="F193" s="37">
        <v>0.48000265592744484</v>
      </c>
      <c r="G193" s="37">
        <v>1</v>
      </c>
      <c r="H193" s="37">
        <v>0.77975025581954371</v>
      </c>
      <c r="I193" s="37">
        <v>-0.80655781118709957</v>
      </c>
      <c r="J193" s="38">
        <v>1.0750180250156269</v>
      </c>
      <c r="K193" s="57"/>
    </row>
    <row r="194" spans="1:11" x14ac:dyDescent="0.55000000000000004">
      <c r="A194" s="202">
        <v>116</v>
      </c>
      <c r="B194" s="370" t="s">
        <v>77</v>
      </c>
      <c r="C194" s="61" t="s">
        <v>72</v>
      </c>
      <c r="D194" s="451" t="str">
        <f t="shared" si="5"/>
        <v>NO</v>
      </c>
      <c r="E194" s="198">
        <v>-0.13423010691426362</v>
      </c>
      <c r="F194" s="37">
        <v>0.4800026559274449</v>
      </c>
      <c r="G194" s="37">
        <v>1</v>
      </c>
      <c r="H194" s="37">
        <v>0.77975025581954371</v>
      </c>
      <c r="I194" s="37">
        <v>-1.0750180250156269</v>
      </c>
      <c r="J194" s="38">
        <v>0.80655781118709968</v>
      </c>
      <c r="K194" s="57"/>
    </row>
    <row r="195" spans="1:11" x14ac:dyDescent="0.55000000000000004">
      <c r="A195" s="202">
        <v>117</v>
      </c>
      <c r="B195" s="370" t="s">
        <v>76</v>
      </c>
      <c r="C195" s="61" t="s">
        <v>78</v>
      </c>
      <c r="D195" s="451" t="str">
        <f t="shared" si="5"/>
        <v>NO</v>
      </c>
      <c r="E195" s="198">
        <v>0.227295200706644</v>
      </c>
      <c r="F195" s="37">
        <v>0.81952833999524821</v>
      </c>
      <c r="G195" s="37">
        <v>1</v>
      </c>
      <c r="H195" s="37">
        <v>0.78151229255955179</v>
      </c>
      <c r="I195" s="37">
        <v>-1.3789508299939384</v>
      </c>
      <c r="J195" s="38">
        <v>1.8335412314072264</v>
      </c>
      <c r="K195" s="57"/>
    </row>
    <row r="196" spans="1:11" x14ac:dyDescent="0.55000000000000004">
      <c r="A196" s="202">
        <v>118</v>
      </c>
      <c r="B196" s="370" t="s">
        <v>78</v>
      </c>
      <c r="C196" s="61" t="s">
        <v>76</v>
      </c>
      <c r="D196" s="451" t="str">
        <f t="shared" si="5"/>
        <v>NO</v>
      </c>
      <c r="E196" s="198">
        <v>-0.227295200706644</v>
      </c>
      <c r="F196" s="37">
        <v>0.81952833999524821</v>
      </c>
      <c r="G196" s="37">
        <v>1</v>
      </c>
      <c r="H196" s="37">
        <v>0.78151229255955179</v>
      </c>
      <c r="I196" s="37">
        <v>-1.8335412314072264</v>
      </c>
      <c r="J196" s="38">
        <v>1.3789508299939384</v>
      </c>
      <c r="K196" s="57"/>
    </row>
    <row r="197" spans="1:11" x14ac:dyDescent="0.55000000000000004">
      <c r="A197" s="202">
        <v>119</v>
      </c>
      <c r="B197" s="370" t="s">
        <v>73</v>
      </c>
      <c r="C197" s="61" t="s">
        <v>74</v>
      </c>
      <c r="D197" s="451" t="str">
        <f t="shared" si="5"/>
        <v>NO</v>
      </c>
      <c r="E197" s="198">
        <v>-0.16287719577331772</v>
      </c>
      <c r="F197" s="37">
        <v>0.62035318059933464</v>
      </c>
      <c r="G197" s="37">
        <v>1</v>
      </c>
      <c r="H197" s="37">
        <v>0.79289313285308771</v>
      </c>
      <c r="I197" s="37">
        <v>-1.3787470874428851</v>
      </c>
      <c r="J197" s="38">
        <v>1.0529926958962497</v>
      </c>
      <c r="K197" s="57"/>
    </row>
    <row r="198" spans="1:11" x14ac:dyDescent="0.55000000000000004">
      <c r="A198" s="202">
        <v>120</v>
      </c>
      <c r="B198" s="370" t="s">
        <v>74</v>
      </c>
      <c r="C198" s="61" t="s">
        <v>73</v>
      </c>
      <c r="D198" s="451" t="str">
        <f t="shared" si="5"/>
        <v>NO</v>
      </c>
      <c r="E198" s="198">
        <v>0.16287719577331772</v>
      </c>
      <c r="F198" s="37">
        <v>0.62035318059933475</v>
      </c>
      <c r="G198" s="37">
        <v>1</v>
      </c>
      <c r="H198" s="37">
        <v>0.79289313285308771</v>
      </c>
      <c r="I198" s="37">
        <v>-1.0529926958962499</v>
      </c>
      <c r="J198" s="38">
        <v>1.3787470874428853</v>
      </c>
      <c r="K198" s="57"/>
    </row>
    <row r="199" spans="1:11" x14ac:dyDescent="0.55000000000000004">
      <c r="A199" s="202">
        <v>121</v>
      </c>
      <c r="B199" s="370" t="s">
        <v>75</v>
      </c>
      <c r="C199" s="374" t="s">
        <v>76</v>
      </c>
      <c r="D199" s="451" t="str">
        <f t="shared" si="5"/>
        <v>NO</v>
      </c>
      <c r="E199" s="199">
        <v>-0.18035574725279496</v>
      </c>
      <c r="F199" s="34">
        <v>0.70652495703488183</v>
      </c>
      <c r="G199" s="34">
        <v>1</v>
      </c>
      <c r="H199" s="34">
        <v>0.79851334318718226</v>
      </c>
      <c r="I199" s="34">
        <v>-1.5651192172198722</v>
      </c>
      <c r="J199" s="35">
        <v>1.2044077227142822</v>
      </c>
      <c r="K199" s="57"/>
    </row>
    <row r="200" spans="1:11" x14ac:dyDescent="0.55000000000000004">
      <c r="A200" s="202">
        <v>122</v>
      </c>
      <c r="B200" s="370" t="s">
        <v>76</v>
      </c>
      <c r="C200" s="61" t="s">
        <v>75</v>
      </c>
      <c r="D200" s="451" t="str">
        <f t="shared" si="5"/>
        <v>NO</v>
      </c>
      <c r="E200" s="198">
        <v>0.18035574725279496</v>
      </c>
      <c r="F200" s="37">
        <v>0.70652495703488183</v>
      </c>
      <c r="G200" s="37">
        <v>1</v>
      </c>
      <c r="H200" s="37">
        <v>0.79851334318718226</v>
      </c>
      <c r="I200" s="37">
        <v>-1.2044077227142822</v>
      </c>
      <c r="J200" s="38">
        <v>1.5651192172198722</v>
      </c>
      <c r="K200" s="57"/>
    </row>
    <row r="201" spans="1:11" x14ac:dyDescent="0.55000000000000004">
      <c r="A201" s="202">
        <v>123</v>
      </c>
      <c r="B201" s="370" t="s">
        <v>71</v>
      </c>
      <c r="C201" s="61" t="s">
        <v>77</v>
      </c>
      <c r="D201" s="451" t="str">
        <f t="shared" si="5"/>
        <v>NO</v>
      </c>
      <c r="E201" s="198">
        <v>0.12208814664356671</v>
      </c>
      <c r="F201" s="37">
        <v>0.49724772533452921</v>
      </c>
      <c r="G201" s="37">
        <v>1</v>
      </c>
      <c r="H201" s="37">
        <v>0.80604777526048776</v>
      </c>
      <c r="I201" s="37">
        <v>-0.85249948640657536</v>
      </c>
      <c r="J201" s="38">
        <v>1.0966757796937088</v>
      </c>
      <c r="K201" s="57"/>
    </row>
    <row r="202" spans="1:11" x14ac:dyDescent="0.55000000000000004">
      <c r="A202" s="202">
        <v>124</v>
      </c>
      <c r="B202" s="370" t="s">
        <v>77</v>
      </c>
      <c r="C202" s="61" t="s">
        <v>71</v>
      </c>
      <c r="D202" s="451" t="str">
        <f t="shared" si="5"/>
        <v>NO</v>
      </c>
      <c r="E202" s="198">
        <v>-0.12208814664356671</v>
      </c>
      <c r="F202" s="37">
        <v>0.49724772533452921</v>
      </c>
      <c r="G202" s="37">
        <v>1</v>
      </c>
      <c r="H202" s="37">
        <v>0.80604777526048776</v>
      </c>
      <c r="I202" s="37">
        <v>-1.0966757796937088</v>
      </c>
      <c r="J202" s="38">
        <v>0.85249948640657536</v>
      </c>
      <c r="K202" s="57"/>
    </row>
    <row r="203" spans="1:11" x14ac:dyDescent="0.55000000000000004">
      <c r="A203" s="202">
        <v>125</v>
      </c>
      <c r="B203" s="370" t="s">
        <v>74</v>
      </c>
      <c r="C203" s="61" t="s">
        <v>79</v>
      </c>
      <c r="D203" s="451" t="str">
        <f t="shared" si="5"/>
        <v>NO</v>
      </c>
      <c r="E203" s="198">
        <v>-0.13476868764756578</v>
      </c>
      <c r="F203" s="37">
        <v>0.64264384409211028</v>
      </c>
      <c r="G203" s="37">
        <v>1</v>
      </c>
      <c r="H203" s="37">
        <v>0.83389420591612451</v>
      </c>
      <c r="I203" s="37">
        <v>-1.3943274769544753</v>
      </c>
      <c r="J203" s="38">
        <v>1.1247901016593438</v>
      </c>
      <c r="K203" s="57"/>
    </row>
    <row r="204" spans="1:11" x14ac:dyDescent="0.55000000000000004">
      <c r="A204" s="202">
        <v>126</v>
      </c>
      <c r="B204" s="370" t="s">
        <v>79</v>
      </c>
      <c r="C204" s="375" t="s">
        <v>74</v>
      </c>
      <c r="D204" s="451" t="str">
        <f t="shared" si="5"/>
        <v>NO</v>
      </c>
      <c r="E204" s="198">
        <v>0.13476868764756578</v>
      </c>
      <c r="F204" s="37">
        <v>0.64264384409211028</v>
      </c>
      <c r="G204" s="37">
        <v>1</v>
      </c>
      <c r="H204" s="37">
        <v>0.83389420591612451</v>
      </c>
      <c r="I204" s="37">
        <v>-1.1247901016593438</v>
      </c>
      <c r="J204" s="38">
        <v>1.3943274769544753</v>
      </c>
      <c r="K204" s="57"/>
    </row>
    <row r="205" spans="1:11" x14ac:dyDescent="0.55000000000000004">
      <c r="A205" s="202">
        <v>127</v>
      </c>
      <c r="B205" s="370" t="s">
        <v>68</v>
      </c>
      <c r="C205" s="61" t="s">
        <v>79</v>
      </c>
      <c r="D205" s="451" t="str">
        <f t="shared" si="5"/>
        <v>NO</v>
      </c>
      <c r="E205" s="198">
        <v>5.9942136933576418E-2</v>
      </c>
      <c r="F205" s="37">
        <v>0.40311829341369049</v>
      </c>
      <c r="G205" s="37">
        <v>1</v>
      </c>
      <c r="H205" s="37">
        <v>0.88179340184782506</v>
      </c>
      <c r="I205" s="37">
        <v>-0.73015519966650688</v>
      </c>
      <c r="J205" s="38">
        <v>0.85003947353365972</v>
      </c>
      <c r="K205" s="57"/>
    </row>
    <row r="206" spans="1:11" x14ac:dyDescent="0.55000000000000004">
      <c r="A206" s="202">
        <v>128</v>
      </c>
      <c r="B206" s="370" t="s">
        <v>79</v>
      </c>
      <c r="C206" s="61" t="s">
        <v>68</v>
      </c>
      <c r="D206" s="451" t="str">
        <f t="shared" si="5"/>
        <v>NO</v>
      </c>
      <c r="E206" s="198">
        <v>-5.9942136933576418E-2</v>
      </c>
      <c r="F206" s="37">
        <v>0.40311829341369049</v>
      </c>
      <c r="G206" s="37">
        <v>1</v>
      </c>
      <c r="H206" s="37">
        <v>0.88179340184782506</v>
      </c>
      <c r="I206" s="37">
        <v>-0.85003947353365972</v>
      </c>
      <c r="J206" s="38">
        <v>0.73015519966650688</v>
      </c>
      <c r="K206" s="57"/>
    </row>
    <row r="207" spans="1:11" x14ac:dyDescent="0.55000000000000004">
      <c r="A207" s="202">
        <v>129</v>
      </c>
      <c r="B207" s="370" t="s">
        <v>75</v>
      </c>
      <c r="C207" s="61" t="s">
        <v>78</v>
      </c>
      <c r="D207" s="451" t="str">
        <f t="shared" si="5"/>
        <v>NO</v>
      </c>
      <c r="E207" s="198">
        <v>4.6939453453849034E-2</v>
      </c>
      <c r="F207" s="37">
        <v>0.45765533006990355</v>
      </c>
      <c r="G207" s="37">
        <v>1</v>
      </c>
      <c r="H207" s="37">
        <v>0.91830816237544777</v>
      </c>
      <c r="I207" s="37">
        <v>-0.85004851081595256</v>
      </c>
      <c r="J207" s="38">
        <v>0.94392741772365052</v>
      </c>
      <c r="K207" s="57"/>
    </row>
    <row r="208" spans="1:11" x14ac:dyDescent="0.55000000000000004">
      <c r="A208" s="202">
        <v>130</v>
      </c>
      <c r="B208" s="370" t="s">
        <v>78</v>
      </c>
      <c r="C208" s="61" t="s">
        <v>75</v>
      </c>
      <c r="D208" s="451" t="str">
        <f t="shared" ref="D208:D210" si="6">IF(H208&lt;0.009848,"YES","NO")</f>
        <v>NO</v>
      </c>
      <c r="E208" s="198">
        <v>-4.6939453453849034E-2</v>
      </c>
      <c r="F208" s="37">
        <v>0.45765533006990355</v>
      </c>
      <c r="G208" s="37">
        <v>1</v>
      </c>
      <c r="H208" s="37">
        <v>0.91830816237544777</v>
      </c>
      <c r="I208" s="37">
        <v>-0.94392741772365052</v>
      </c>
      <c r="J208" s="38">
        <v>0.85004851081595256</v>
      </c>
      <c r="K208" s="57"/>
    </row>
    <row r="209" spans="1:11" x14ac:dyDescent="0.55000000000000004">
      <c r="A209" s="202">
        <v>131</v>
      </c>
      <c r="B209" s="370" t="s">
        <v>71</v>
      </c>
      <c r="C209" s="61" t="s">
        <v>72</v>
      </c>
      <c r="D209" s="451" t="str">
        <f t="shared" si="6"/>
        <v>NO</v>
      </c>
      <c r="E209" s="198">
        <v>-1.2141960270696917E-2</v>
      </c>
      <c r="F209" s="37">
        <v>0.25490473952790987</v>
      </c>
      <c r="G209" s="37">
        <v>1</v>
      </c>
      <c r="H209" s="37">
        <v>0.96200847275268342</v>
      </c>
      <c r="I209" s="37">
        <v>-0.51174606923396371</v>
      </c>
      <c r="J209" s="38">
        <v>0.48746214869256982</v>
      </c>
      <c r="K209" s="57"/>
    </row>
    <row r="210" spans="1:11" x14ac:dyDescent="0.55000000000000004">
      <c r="A210" s="202">
        <v>132</v>
      </c>
      <c r="B210" s="370" t="s">
        <v>72</v>
      </c>
      <c r="C210" s="376" t="s">
        <v>71</v>
      </c>
      <c r="D210" s="451" t="str">
        <f t="shared" si="6"/>
        <v>NO</v>
      </c>
      <c r="E210" s="200">
        <v>1.2141960270696917E-2</v>
      </c>
      <c r="F210" s="40">
        <v>0.25490473952790993</v>
      </c>
      <c r="G210" s="40">
        <v>1</v>
      </c>
      <c r="H210" s="40">
        <v>0.96200847275268342</v>
      </c>
      <c r="I210" s="40">
        <v>-0.48746214869256993</v>
      </c>
      <c r="J210" s="41">
        <v>0.51174606923396371</v>
      </c>
      <c r="K210" s="57"/>
    </row>
    <row r="211" spans="1:11" x14ac:dyDescent="0.55000000000000004">
      <c r="B211" s="811" t="s">
        <v>63</v>
      </c>
      <c r="C211" s="811"/>
      <c r="D211" s="811"/>
      <c r="E211" s="811"/>
      <c r="F211" s="811"/>
      <c r="G211" s="811"/>
      <c r="H211" s="811"/>
      <c r="I211" s="811"/>
      <c r="J211" s="811"/>
      <c r="K211" s="57"/>
    </row>
    <row r="212" spans="1:11" x14ac:dyDescent="0.55000000000000004">
      <c r="B212" s="811" t="s">
        <v>64</v>
      </c>
      <c r="C212" s="811"/>
      <c r="D212" s="811"/>
      <c r="E212" s="811"/>
      <c r="F212" s="811"/>
      <c r="G212" s="811"/>
      <c r="H212" s="811"/>
      <c r="I212" s="811"/>
      <c r="J212" s="811"/>
      <c r="K212" s="57"/>
    </row>
  </sheetData>
  <sortState xmlns:xlrd2="http://schemas.microsoft.com/office/spreadsheetml/2017/richdata2" ref="B79:J210">
    <sortCondition ref="H79:H210"/>
  </sortState>
  <mergeCells count="51">
    <mergeCell ref="B35:J35"/>
    <mergeCell ref="B36:J36"/>
    <mergeCell ref="B2:J2"/>
    <mergeCell ref="B3:B4"/>
    <mergeCell ref="C3:C4"/>
    <mergeCell ref="E3:E4"/>
    <mergeCell ref="F3:G3"/>
    <mergeCell ref="H3:J3"/>
    <mergeCell ref="M2:R2"/>
    <mergeCell ref="M3:N4"/>
    <mergeCell ref="O3:O4"/>
    <mergeCell ref="P3:P4"/>
    <mergeCell ref="Q3:R3"/>
    <mergeCell ref="B212:J212"/>
    <mergeCell ref="L78:N78"/>
    <mergeCell ref="L81:N81"/>
    <mergeCell ref="B77:C78"/>
    <mergeCell ref="E77:E78"/>
    <mergeCell ref="F77:F78"/>
    <mergeCell ref="G77:G78"/>
    <mergeCell ref="H77:H78"/>
    <mergeCell ref="I77:J77"/>
    <mergeCell ref="B211:J211"/>
    <mergeCell ref="U3:W3"/>
    <mergeCell ref="U6:W6"/>
    <mergeCell ref="U7:W7"/>
    <mergeCell ref="B76:J76"/>
    <mergeCell ref="B71:J71"/>
    <mergeCell ref="B72:J72"/>
    <mergeCell ref="L39:N39"/>
    <mergeCell ref="L42:N42"/>
    <mergeCell ref="B38:J38"/>
    <mergeCell ref="B39:C40"/>
    <mergeCell ref="E39:E40"/>
    <mergeCell ref="F39:F40"/>
    <mergeCell ref="G39:G40"/>
    <mergeCell ref="H39:H40"/>
    <mergeCell ref="I39:J39"/>
    <mergeCell ref="B34:J34"/>
    <mergeCell ref="M16:N17"/>
    <mergeCell ref="O16:O17"/>
    <mergeCell ref="P16:P17"/>
    <mergeCell ref="Q16:R16"/>
    <mergeCell ref="M5:M6"/>
    <mergeCell ref="M7:M8"/>
    <mergeCell ref="M9:M10"/>
    <mergeCell ref="Z4:AC4"/>
    <mergeCell ref="Z5:Z6"/>
    <mergeCell ref="AA5:AC5"/>
    <mergeCell ref="Z13:AC13"/>
    <mergeCell ref="M15:R15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Y212"/>
  <sheetViews>
    <sheetView workbookViewId="0">
      <selection activeCell="B1" sqref="B1"/>
    </sheetView>
  </sheetViews>
  <sheetFormatPr defaultRowHeight="14.4" x14ac:dyDescent="0.55000000000000004"/>
  <cols>
    <col min="2" max="2" width="34.26171875" customWidth="1"/>
    <col min="3" max="3" width="33.68359375" customWidth="1"/>
    <col min="4" max="4" width="10.578125" style="202" customWidth="1"/>
    <col min="5" max="5" width="12.26171875" customWidth="1"/>
    <col min="11" max="11" width="20" customWidth="1"/>
  </cols>
  <sheetData>
    <row r="1" spans="2:25" s="73" customFormat="1" x14ac:dyDescent="0.55000000000000004">
      <c r="B1" s="72" t="s">
        <v>81</v>
      </c>
      <c r="C1" s="72"/>
      <c r="D1" s="72"/>
      <c r="E1" s="72"/>
      <c r="O1" s="844" t="s">
        <v>85</v>
      </c>
      <c r="P1" s="844"/>
      <c r="Q1" s="844"/>
      <c r="R1" s="74"/>
      <c r="T1" s="844" t="s">
        <v>86</v>
      </c>
      <c r="U1" s="844"/>
      <c r="V1" s="844"/>
      <c r="W1" s="844"/>
      <c r="X1" s="74"/>
    </row>
    <row r="2" spans="2:25" ht="35.1" x14ac:dyDescent="0.55000000000000004">
      <c r="B2" s="859" t="s">
        <v>121</v>
      </c>
      <c r="C2" s="859"/>
      <c r="D2" s="859"/>
      <c r="E2" s="859"/>
      <c r="F2" s="859"/>
      <c r="G2" s="859"/>
      <c r="H2" s="859"/>
      <c r="I2" s="859"/>
      <c r="J2" s="859"/>
      <c r="K2" s="74"/>
      <c r="P2" s="75" t="s">
        <v>82</v>
      </c>
      <c r="Q2" s="76" t="s">
        <v>8</v>
      </c>
      <c r="R2" s="77" t="s">
        <v>9</v>
      </c>
      <c r="S2" s="74"/>
      <c r="U2" s="93" t="s">
        <v>87</v>
      </c>
      <c r="V2" s="858" t="s">
        <v>88</v>
      </c>
      <c r="W2" s="856"/>
      <c r="X2" s="857"/>
      <c r="Y2" s="74"/>
    </row>
    <row r="3" spans="2:25" ht="23.7" x14ac:dyDescent="0.55000000000000004">
      <c r="B3" s="860" t="s">
        <v>0</v>
      </c>
      <c r="C3" s="862" t="s">
        <v>1</v>
      </c>
      <c r="D3" s="393"/>
      <c r="E3" s="856" t="s">
        <v>2</v>
      </c>
      <c r="F3" s="856" t="s">
        <v>3</v>
      </c>
      <c r="G3" s="856"/>
      <c r="H3" s="856" t="s">
        <v>4</v>
      </c>
      <c r="I3" s="856"/>
      <c r="J3" s="857"/>
      <c r="K3" s="74"/>
      <c r="O3" s="78">
        <v>36.906039510822765</v>
      </c>
      <c r="P3" s="79">
        <v>14</v>
      </c>
      <c r="Q3" s="80">
        <v>7.6229714019926398E-4</v>
      </c>
      <c r="R3" s="74"/>
      <c r="T3" s="94"/>
      <c r="U3" s="75" t="s">
        <v>7</v>
      </c>
      <c r="V3" s="76" t="s">
        <v>8</v>
      </c>
      <c r="W3" s="77" t="s">
        <v>9</v>
      </c>
      <c r="X3" s="74"/>
    </row>
    <row r="4" spans="2:25" ht="23.7" x14ac:dyDescent="0.55000000000000004">
      <c r="B4" s="861"/>
      <c r="C4" s="863"/>
      <c r="D4" s="394"/>
      <c r="E4" s="864"/>
      <c r="F4" s="76" t="s">
        <v>5</v>
      </c>
      <c r="G4" s="76" t="s">
        <v>6</v>
      </c>
      <c r="H4" s="76" t="s">
        <v>7</v>
      </c>
      <c r="I4" s="76" t="s">
        <v>8</v>
      </c>
      <c r="J4" s="77" t="s">
        <v>9</v>
      </c>
      <c r="K4" s="74"/>
      <c r="O4" s="845" t="s">
        <v>83</v>
      </c>
      <c r="P4" s="845"/>
      <c r="Q4" s="845"/>
      <c r="R4" s="74"/>
      <c r="T4" s="81" t="s">
        <v>10</v>
      </c>
      <c r="U4" s="82">
        <v>0.33215773020936318</v>
      </c>
      <c r="V4" s="83">
        <v>1</v>
      </c>
      <c r="W4" s="84">
        <v>0.56439129217816697</v>
      </c>
      <c r="X4" s="74"/>
    </row>
    <row r="5" spans="2:25" ht="55.5" customHeight="1" x14ac:dyDescent="0.55000000000000004">
      <c r="B5" s="81" t="s">
        <v>10</v>
      </c>
      <c r="C5" s="82">
        <v>-0.72953553275570071</v>
      </c>
      <c r="D5" s="82"/>
      <c r="E5" s="95">
        <v>0.27944979864532238</v>
      </c>
      <c r="F5" s="96">
        <v>-1.2772470735875023</v>
      </c>
      <c r="G5" s="96">
        <v>-0.18182399192389898</v>
      </c>
      <c r="H5" s="96">
        <v>6.8153050107304649</v>
      </c>
      <c r="I5" s="83">
        <v>1</v>
      </c>
      <c r="J5" s="84">
        <v>9.03798655414767E-3</v>
      </c>
      <c r="K5" s="74"/>
      <c r="O5" s="845" t="s">
        <v>84</v>
      </c>
      <c r="P5" s="845"/>
      <c r="Q5" s="845"/>
      <c r="R5" s="74"/>
      <c r="T5" s="85" t="s">
        <v>46</v>
      </c>
      <c r="U5" s="86">
        <v>2.7765602180287932</v>
      </c>
      <c r="V5" s="87">
        <v>2</v>
      </c>
      <c r="W5" s="88">
        <v>0.24950405559961508</v>
      </c>
      <c r="X5" s="74"/>
    </row>
    <row r="6" spans="2:25" x14ac:dyDescent="0.55000000000000004">
      <c r="B6" s="85" t="s">
        <v>11</v>
      </c>
      <c r="C6" s="86">
        <v>0.55043716354889394</v>
      </c>
      <c r="D6" s="86"/>
      <c r="E6" s="97">
        <v>0.35353629813126408</v>
      </c>
      <c r="F6" s="98">
        <v>-0.14248124801599871</v>
      </c>
      <c r="G6" s="98">
        <v>1.2433555751137866</v>
      </c>
      <c r="H6" s="98">
        <v>2.4240829459892574</v>
      </c>
      <c r="I6" s="87">
        <v>1</v>
      </c>
      <c r="J6" s="88">
        <v>0.11948314668326998</v>
      </c>
      <c r="K6" s="74"/>
      <c r="T6" s="85" t="s">
        <v>89</v>
      </c>
      <c r="U6" s="86">
        <v>4.6115752404265118</v>
      </c>
      <c r="V6" s="87">
        <v>3</v>
      </c>
      <c r="W6" s="88">
        <v>0.20255134491186721</v>
      </c>
      <c r="X6" s="74"/>
    </row>
    <row r="7" spans="2:25" x14ac:dyDescent="0.55000000000000004">
      <c r="B7" s="85" t="s">
        <v>12</v>
      </c>
      <c r="C7" s="86">
        <v>-1.9562871948113403E-2</v>
      </c>
      <c r="D7" s="86"/>
      <c r="E7" s="97">
        <v>0.77740633478385868</v>
      </c>
      <c r="F7" s="98">
        <v>-1.5432512894777639</v>
      </c>
      <c r="G7" s="98">
        <v>1.5041255455815372</v>
      </c>
      <c r="H7" s="98">
        <v>6.3324106986761407E-4</v>
      </c>
      <c r="I7" s="87">
        <v>1</v>
      </c>
      <c r="J7" s="88">
        <v>0.97992392705977305</v>
      </c>
      <c r="K7" s="74"/>
      <c r="T7" s="85" t="s">
        <v>90</v>
      </c>
      <c r="U7" s="86">
        <v>2.0597341642054756</v>
      </c>
      <c r="V7" s="87">
        <v>1</v>
      </c>
      <c r="W7" s="88">
        <v>0.15123655251878643</v>
      </c>
      <c r="X7" s="74"/>
    </row>
    <row r="8" spans="2:25" ht="34.200000000000003" x14ac:dyDescent="0.55000000000000004">
      <c r="B8" s="85" t="s">
        <v>13</v>
      </c>
      <c r="C8" s="99" t="s">
        <v>42</v>
      </c>
      <c r="D8" s="99"/>
      <c r="E8" s="100"/>
      <c r="F8" s="100"/>
      <c r="G8" s="100"/>
      <c r="H8" s="100"/>
      <c r="I8" s="100"/>
      <c r="J8" s="101"/>
      <c r="K8" s="74"/>
      <c r="T8" s="85" t="s">
        <v>91</v>
      </c>
      <c r="U8" s="86">
        <v>21.402005807783667</v>
      </c>
      <c r="V8" s="87">
        <v>6</v>
      </c>
      <c r="W8" s="88">
        <v>1.5530669393254426E-3</v>
      </c>
      <c r="X8" s="74"/>
    </row>
    <row r="9" spans="2:25" ht="22.8" x14ac:dyDescent="0.55000000000000004">
      <c r="B9" s="85" t="s">
        <v>14</v>
      </c>
      <c r="C9" s="86">
        <v>0.63809129852100932</v>
      </c>
      <c r="D9" s="86"/>
      <c r="E9" s="97">
        <v>0.50208969514116419</v>
      </c>
      <c r="F9" s="98">
        <v>-0.3459864209643676</v>
      </c>
      <c r="G9" s="98">
        <v>1.6221690180063861</v>
      </c>
      <c r="H9" s="98">
        <v>1.6151134305639132</v>
      </c>
      <c r="I9" s="87">
        <v>1</v>
      </c>
      <c r="J9" s="88">
        <v>0.20377449837108097</v>
      </c>
      <c r="K9" s="74"/>
      <c r="M9" s="832" t="s">
        <v>45</v>
      </c>
      <c r="N9" s="832"/>
      <c r="O9" s="832"/>
      <c r="P9" s="832"/>
      <c r="Q9" s="832"/>
      <c r="R9" s="832"/>
      <c r="S9" s="107"/>
      <c r="T9" s="89" t="s">
        <v>92</v>
      </c>
      <c r="U9" s="90">
        <v>18.776978151878573</v>
      </c>
      <c r="V9" s="91">
        <v>2</v>
      </c>
      <c r="W9" s="92">
        <v>8.3681797608647912E-5</v>
      </c>
      <c r="X9" s="74"/>
    </row>
    <row r="10" spans="2:25" x14ac:dyDescent="0.55000000000000004">
      <c r="B10" s="85" t="s">
        <v>15</v>
      </c>
      <c r="C10" s="86">
        <v>0.49321831467687949</v>
      </c>
      <c r="D10" s="86"/>
      <c r="E10" s="97">
        <v>0.55072214499047145</v>
      </c>
      <c r="F10" s="98">
        <v>-0.58617725499309004</v>
      </c>
      <c r="G10" s="98">
        <v>1.5726138843468491</v>
      </c>
      <c r="H10" s="98">
        <v>0.802071914779241</v>
      </c>
      <c r="I10" s="87">
        <v>1</v>
      </c>
      <c r="J10" s="88">
        <v>0.37047462216251204</v>
      </c>
      <c r="K10" s="74"/>
      <c r="M10" s="833" t="s">
        <v>46</v>
      </c>
      <c r="N10" s="833"/>
      <c r="O10" s="835" t="s">
        <v>47</v>
      </c>
      <c r="P10" s="837" t="s">
        <v>2</v>
      </c>
      <c r="Q10" s="837" t="s">
        <v>3</v>
      </c>
      <c r="R10" s="839"/>
      <c r="S10" s="107"/>
      <c r="T10" s="845" t="s">
        <v>83</v>
      </c>
      <c r="U10" s="845"/>
      <c r="V10" s="845"/>
      <c r="W10" s="845"/>
      <c r="X10" s="74"/>
    </row>
    <row r="11" spans="2:25" x14ac:dyDescent="0.55000000000000004">
      <c r="B11" s="85" t="s">
        <v>16</v>
      </c>
      <c r="C11" s="86">
        <v>0.35321644360137511</v>
      </c>
      <c r="D11" s="86"/>
      <c r="E11" s="97">
        <v>0.57771827287001953</v>
      </c>
      <c r="F11" s="98">
        <v>-0.77909056443454627</v>
      </c>
      <c r="G11" s="98">
        <v>1.4855234516372966</v>
      </c>
      <c r="H11" s="98">
        <v>0.37380888385364558</v>
      </c>
      <c r="I11" s="87">
        <v>1</v>
      </c>
      <c r="J11" s="88">
        <v>0.54093538513660255</v>
      </c>
      <c r="K11" s="74"/>
      <c r="M11" s="834"/>
      <c r="N11" s="834"/>
      <c r="O11" s="836"/>
      <c r="P11" s="838"/>
      <c r="Q11" s="108" t="s">
        <v>5</v>
      </c>
      <c r="R11" s="109" t="s">
        <v>6</v>
      </c>
      <c r="S11" s="107"/>
    </row>
    <row r="12" spans="2:25" x14ac:dyDescent="0.55000000000000004">
      <c r="B12" s="85" t="s">
        <v>17</v>
      </c>
      <c r="C12" s="99" t="s">
        <v>42</v>
      </c>
      <c r="D12" s="99"/>
      <c r="E12" s="100"/>
      <c r="F12" s="100"/>
      <c r="G12" s="100"/>
      <c r="H12" s="100"/>
      <c r="I12" s="100"/>
      <c r="J12" s="101"/>
      <c r="K12" s="74"/>
      <c r="M12" s="841" t="s">
        <v>48</v>
      </c>
      <c r="N12" s="110" t="s">
        <v>49</v>
      </c>
      <c r="O12" s="111">
        <v>-0.41976563743788886</v>
      </c>
      <c r="P12" s="112">
        <v>0.1818862922385287</v>
      </c>
      <c r="Q12" s="112">
        <v>-0.77625621950693224</v>
      </c>
      <c r="R12" s="113">
        <v>-6.3275055368845534E-2</v>
      </c>
      <c r="S12" s="107"/>
    </row>
    <row r="13" spans="2:25" x14ac:dyDescent="0.55000000000000004">
      <c r="B13" s="85" t="s">
        <v>18</v>
      </c>
      <c r="C13" s="86">
        <v>1.0884732555209393</v>
      </c>
      <c r="D13" s="86"/>
      <c r="E13" s="97">
        <v>0.41269617714154438</v>
      </c>
      <c r="F13" s="98">
        <v>0.27960361176615023</v>
      </c>
      <c r="G13" s="98">
        <v>1.8973428992757284</v>
      </c>
      <c r="H13" s="98">
        <v>6.9562412163409713</v>
      </c>
      <c r="I13" s="87">
        <v>1</v>
      </c>
      <c r="J13" s="88">
        <v>8.3527330078106976E-3</v>
      </c>
      <c r="K13" s="74"/>
      <c r="M13" s="829"/>
      <c r="N13" s="114" t="s">
        <v>50</v>
      </c>
      <c r="O13" s="115">
        <v>0.31284444908443704</v>
      </c>
      <c r="P13" s="116">
        <v>9.7892565390082426E-2</v>
      </c>
      <c r="Q13" s="116">
        <v>0.12097854656564333</v>
      </c>
      <c r="R13" s="117">
        <v>0.50471035160323074</v>
      </c>
      <c r="S13" s="107"/>
    </row>
    <row r="14" spans="2:25" x14ac:dyDescent="0.55000000000000004">
      <c r="B14" s="85" t="s">
        <v>19</v>
      </c>
      <c r="C14" s="99" t="s">
        <v>42</v>
      </c>
      <c r="D14" s="99"/>
      <c r="E14" s="100"/>
      <c r="F14" s="100"/>
      <c r="G14" s="100"/>
      <c r="H14" s="100"/>
      <c r="I14" s="100"/>
      <c r="J14" s="101"/>
      <c r="K14" s="74"/>
      <c r="M14" s="829" t="s">
        <v>51</v>
      </c>
      <c r="N14" s="118" t="s">
        <v>49</v>
      </c>
      <c r="O14" s="119">
        <v>1.0418287046653374E-2</v>
      </c>
      <c r="P14" s="120">
        <v>0.20288429944284112</v>
      </c>
      <c r="Q14" s="120">
        <v>-0.38722763288995488</v>
      </c>
      <c r="R14" s="121">
        <v>0.40806420698326162</v>
      </c>
      <c r="S14" s="107"/>
    </row>
    <row r="15" spans="2:25" x14ac:dyDescent="0.55000000000000004">
      <c r="B15" s="85" t="s">
        <v>20</v>
      </c>
      <c r="C15" s="86">
        <v>0.72401353050648876</v>
      </c>
      <c r="D15" s="86"/>
      <c r="E15" s="97">
        <v>0.58985612913162133</v>
      </c>
      <c r="F15" s="98">
        <v>-0.43208323865169618</v>
      </c>
      <c r="G15" s="98">
        <v>1.8801102996646737</v>
      </c>
      <c r="H15" s="98">
        <v>1.50661113175683</v>
      </c>
      <c r="I15" s="87">
        <v>1</v>
      </c>
      <c r="J15" s="88">
        <v>0.21965692671390347</v>
      </c>
      <c r="K15" s="74"/>
      <c r="M15" s="829"/>
      <c r="N15" s="114" t="s">
        <v>50</v>
      </c>
      <c r="O15" s="115">
        <v>-0.65233510292401531</v>
      </c>
      <c r="P15" s="116">
        <v>0.42658895590716295</v>
      </c>
      <c r="Q15" s="116">
        <v>-1.4884340927045996</v>
      </c>
      <c r="R15" s="117">
        <v>0.18376388685656897</v>
      </c>
      <c r="S15" s="107"/>
    </row>
    <row r="16" spans="2:25" x14ac:dyDescent="0.55000000000000004">
      <c r="B16" s="85" t="s">
        <v>21</v>
      </c>
      <c r="C16" s="86">
        <v>0.35110625366583215</v>
      </c>
      <c r="D16" s="86"/>
      <c r="E16" s="97">
        <v>0.60032454321721862</v>
      </c>
      <c r="F16" s="98">
        <v>-0.82550823007537522</v>
      </c>
      <c r="G16" s="98">
        <v>1.5277207374070394</v>
      </c>
      <c r="H16" s="98">
        <v>0.34206207950309409</v>
      </c>
      <c r="I16" s="87">
        <v>1</v>
      </c>
      <c r="J16" s="88">
        <v>0.55864136208826298</v>
      </c>
      <c r="K16" s="74"/>
      <c r="M16" s="829" t="s">
        <v>52</v>
      </c>
      <c r="N16" s="118" t="s">
        <v>49</v>
      </c>
      <c r="O16" s="119">
        <v>0.73006923696505455</v>
      </c>
      <c r="P16" s="120">
        <v>0.22501858326403429</v>
      </c>
      <c r="Q16" s="120">
        <v>0.28904091791532011</v>
      </c>
      <c r="R16" s="121">
        <v>1.1710975560147889</v>
      </c>
      <c r="S16" s="107"/>
    </row>
    <row r="17" spans="2:19" x14ac:dyDescent="0.55000000000000004">
      <c r="B17" s="85" t="s">
        <v>22</v>
      </c>
      <c r="C17" s="86">
        <v>-0.59187456780660974</v>
      </c>
      <c r="D17" s="86"/>
      <c r="E17" s="97">
        <v>0.65684882234293063</v>
      </c>
      <c r="F17" s="98">
        <v>-1.8792746028863019</v>
      </c>
      <c r="G17" s="98">
        <v>0.6955254672730824</v>
      </c>
      <c r="H17" s="98">
        <v>0.81194854374778769</v>
      </c>
      <c r="I17" s="87">
        <v>1</v>
      </c>
      <c r="J17" s="88">
        <v>0.36754478955490788</v>
      </c>
      <c r="K17" s="74"/>
      <c r="M17" s="855"/>
      <c r="N17" s="122" t="s">
        <v>50</v>
      </c>
      <c r="O17" s="123">
        <v>-0.35840401855588472</v>
      </c>
      <c r="P17" s="124">
        <v>0.3867522843542025</v>
      </c>
      <c r="Q17" s="124">
        <v>-1.1164245668287154</v>
      </c>
      <c r="R17" s="125">
        <v>0.39961652971694589</v>
      </c>
      <c r="S17" s="107"/>
    </row>
    <row r="18" spans="2:19" x14ac:dyDescent="0.55000000000000004">
      <c r="B18" s="85" t="s">
        <v>23</v>
      </c>
      <c r="C18" s="99" t="s">
        <v>42</v>
      </c>
      <c r="D18" s="99"/>
      <c r="E18" s="100"/>
      <c r="F18" s="100"/>
      <c r="G18" s="100"/>
      <c r="H18" s="100"/>
      <c r="I18" s="100"/>
      <c r="J18" s="101"/>
      <c r="K18" s="74"/>
    </row>
    <row r="19" spans="2:19" x14ac:dyDescent="0.55000000000000004">
      <c r="B19" s="85" t="s">
        <v>24</v>
      </c>
      <c r="C19" s="86">
        <v>-0.82418131689569352</v>
      </c>
      <c r="D19" s="86"/>
      <c r="E19" s="97">
        <v>0.79331251379890211</v>
      </c>
      <c r="F19" s="98">
        <v>-2.3790452724264757</v>
      </c>
      <c r="G19" s="98">
        <v>0.73068263863508887</v>
      </c>
      <c r="H19" s="98">
        <v>1.0793366418046328</v>
      </c>
      <c r="I19" s="87">
        <v>1</v>
      </c>
      <c r="J19" s="88">
        <v>0.29884600114028326</v>
      </c>
      <c r="K19" s="74"/>
    </row>
    <row r="20" spans="2:19" ht="24" customHeight="1" x14ac:dyDescent="0.55000000000000004">
      <c r="B20" s="85" t="s">
        <v>25</v>
      </c>
      <c r="C20" s="86">
        <v>-0.64821474801354362</v>
      </c>
      <c r="D20" s="86"/>
      <c r="E20" s="97">
        <v>0.78136369378095971</v>
      </c>
      <c r="F20" s="98">
        <v>-2.1796594466514074</v>
      </c>
      <c r="G20" s="98">
        <v>0.88322995062432041</v>
      </c>
      <c r="H20" s="98">
        <v>0.68822645080608713</v>
      </c>
      <c r="I20" s="87">
        <v>1</v>
      </c>
      <c r="J20" s="88">
        <v>0.406768286404532</v>
      </c>
      <c r="K20" s="74"/>
      <c r="M20" s="832" t="s">
        <v>45</v>
      </c>
      <c r="N20" s="832"/>
      <c r="O20" s="832"/>
      <c r="P20" s="832"/>
      <c r="Q20" s="832"/>
      <c r="R20" s="832"/>
      <c r="S20" s="107"/>
    </row>
    <row r="21" spans="2:19" ht="24.75" customHeight="1" x14ac:dyDescent="0.55000000000000004">
      <c r="B21" s="85" t="s">
        <v>26</v>
      </c>
      <c r="C21" s="86">
        <v>0.37492321522916822</v>
      </c>
      <c r="D21" s="86"/>
      <c r="E21" s="97">
        <v>0.74094923143764702</v>
      </c>
      <c r="F21" s="98">
        <v>-1.0773105927612527</v>
      </c>
      <c r="G21" s="98">
        <v>1.8271570232195891</v>
      </c>
      <c r="H21" s="98">
        <v>0.25603996651003519</v>
      </c>
      <c r="I21" s="87">
        <v>1</v>
      </c>
      <c r="J21" s="88">
        <v>0.61285389817241254</v>
      </c>
      <c r="K21" s="74"/>
      <c r="M21" s="833" t="s">
        <v>46</v>
      </c>
      <c r="N21" s="833"/>
      <c r="O21" s="835" t="s">
        <v>47</v>
      </c>
      <c r="P21" s="837" t="s">
        <v>2</v>
      </c>
      <c r="Q21" s="839" t="s">
        <v>3</v>
      </c>
      <c r="R21" s="840"/>
      <c r="S21" s="107"/>
    </row>
    <row r="22" spans="2:19" x14ac:dyDescent="0.55000000000000004">
      <c r="B22" s="85" t="s">
        <v>27</v>
      </c>
      <c r="C22" s="99" t="s">
        <v>42</v>
      </c>
      <c r="D22" s="99"/>
      <c r="E22" s="100"/>
      <c r="F22" s="100"/>
      <c r="G22" s="100"/>
      <c r="H22" s="100"/>
      <c r="I22" s="100"/>
      <c r="J22" s="101"/>
      <c r="K22" s="74"/>
      <c r="M22" s="834"/>
      <c r="N22" s="834"/>
      <c r="O22" s="836"/>
      <c r="P22" s="838"/>
      <c r="Q22" s="108" t="s">
        <v>5</v>
      </c>
      <c r="R22" s="109" t="s">
        <v>6</v>
      </c>
      <c r="S22" s="107"/>
    </row>
    <row r="23" spans="2:19" x14ac:dyDescent="0.55000000000000004">
      <c r="B23" s="85" t="s">
        <v>28</v>
      </c>
      <c r="C23" s="99" t="s">
        <v>42</v>
      </c>
      <c r="D23" s="99"/>
      <c r="E23" s="100"/>
      <c r="F23" s="100"/>
      <c r="G23" s="100"/>
      <c r="H23" s="100"/>
      <c r="I23" s="100"/>
      <c r="J23" s="101"/>
      <c r="K23" s="74"/>
      <c r="M23" s="841" t="s">
        <v>48</v>
      </c>
      <c r="N23" s="110" t="s">
        <v>113</v>
      </c>
      <c r="O23" s="111">
        <v>0.81670141655952844</v>
      </c>
      <c r="P23" s="112">
        <v>0.16311656992881082</v>
      </c>
      <c r="Q23" s="112">
        <v>0.49699881421735009</v>
      </c>
      <c r="R23" s="113">
        <v>1.1364040189017068</v>
      </c>
      <c r="S23" s="107"/>
    </row>
    <row r="24" spans="2:19" x14ac:dyDescent="0.55000000000000004">
      <c r="B24" s="85" t="s">
        <v>29</v>
      </c>
      <c r="C24" s="99" t="s">
        <v>42</v>
      </c>
      <c r="D24" s="99"/>
      <c r="E24" s="100"/>
      <c r="F24" s="100"/>
      <c r="G24" s="100"/>
      <c r="H24" s="100"/>
      <c r="I24" s="100"/>
      <c r="J24" s="101"/>
      <c r="K24" s="74"/>
      <c r="M24" s="830"/>
      <c r="N24" s="118" t="s">
        <v>114</v>
      </c>
      <c r="O24" s="119">
        <v>0.29892115587474188</v>
      </c>
      <c r="P24" s="120">
        <v>0.14397790029196827</v>
      </c>
      <c r="Q24" s="120">
        <v>1.6729656732785203E-2</v>
      </c>
      <c r="R24" s="121">
        <v>0.58111265501669851</v>
      </c>
      <c r="S24" s="107"/>
    </row>
    <row r="25" spans="2:19" x14ac:dyDescent="0.55000000000000004">
      <c r="B25" s="85" t="s">
        <v>30</v>
      </c>
      <c r="C25" s="99" t="s">
        <v>42</v>
      </c>
      <c r="D25" s="99"/>
      <c r="E25" s="100"/>
      <c r="F25" s="100"/>
      <c r="G25" s="100"/>
      <c r="H25" s="100"/>
      <c r="I25" s="100"/>
      <c r="J25" s="101"/>
      <c r="K25" s="74"/>
      <c r="M25" s="830"/>
      <c r="N25" s="118" t="s">
        <v>115</v>
      </c>
      <c r="O25" s="119">
        <v>-0.78406153667320433</v>
      </c>
      <c r="P25" s="120">
        <v>0.23572581129990247</v>
      </c>
      <c r="Q25" s="120">
        <v>-1.2460756370474979</v>
      </c>
      <c r="R25" s="121">
        <v>-0.32204743629891069</v>
      </c>
      <c r="S25" s="107"/>
    </row>
    <row r="26" spans="2:19" x14ac:dyDescent="0.55000000000000004">
      <c r="B26" s="85" t="s">
        <v>31</v>
      </c>
      <c r="C26" s="99" t="s">
        <v>42</v>
      </c>
      <c r="D26" s="99"/>
      <c r="E26" s="100"/>
      <c r="F26" s="100"/>
      <c r="G26" s="100"/>
      <c r="H26" s="100"/>
      <c r="I26" s="100"/>
      <c r="J26" s="101"/>
      <c r="K26" s="74"/>
      <c r="M26" s="842"/>
      <c r="N26" s="114" t="s">
        <v>116</v>
      </c>
      <c r="O26" s="115">
        <v>-0.54540341246796975</v>
      </c>
      <c r="P26" s="116">
        <v>0.24021253789340574</v>
      </c>
      <c r="Q26" s="116">
        <v>-1.0162113353740079</v>
      </c>
      <c r="R26" s="117">
        <v>-7.4595489561931627E-2</v>
      </c>
      <c r="S26" s="107"/>
    </row>
    <row r="27" spans="2:19" x14ac:dyDescent="0.55000000000000004">
      <c r="B27" s="85" t="s">
        <v>32</v>
      </c>
      <c r="C27" s="86">
        <v>-1.8210833420432653</v>
      </c>
      <c r="D27" s="86"/>
      <c r="E27" s="97">
        <v>0.46210766228036237</v>
      </c>
      <c r="F27" s="98">
        <v>-2.726797717092774</v>
      </c>
      <c r="G27" s="98">
        <v>-0.91536896699375681</v>
      </c>
      <c r="H27" s="98">
        <v>15.530066099316759</v>
      </c>
      <c r="I27" s="87">
        <v>1</v>
      </c>
      <c r="J27" s="88">
        <v>8.1203380207672815E-5</v>
      </c>
      <c r="K27" s="74"/>
      <c r="M27" s="829" t="s">
        <v>51</v>
      </c>
      <c r="N27" s="118" t="s">
        <v>113</v>
      </c>
      <c r="O27" s="119">
        <v>-0.60381172809316386</v>
      </c>
      <c r="P27" s="120">
        <v>0.2238193491812458</v>
      </c>
      <c r="Q27" s="120">
        <v>-1.0424895915315999</v>
      </c>
      <c r="R27" s="121">
        <v>-0.16513386465472774</v>
      </c>
      <c r="S27" s="107"/>
    </row>
    <row r="28" spans="2:19" x14ac:dyDescent="0.55000000000000004">
      <c r="B28" s="85" t="s">
        <v>33</v>
      </c>
      <c r="C28" s="99" t="s">
        <v>42</v>
      </c>
      <c r="D28" s="99"/>
      <c r="E28" s="100"/>
      <c r="F28" s="100"/>
      <c r="G28" s="100"/>
      <c r="H28" s="100"/>
      <c r="I28" s="100"/>
      <c r="J28" s="101"/>
      <c r="K28" s="74"/>
      <c r="M28" s="830"/>
      <c r="N28" s="118" t="s">
        <v>114</v>
      </c>
      <c r="O28" s="119">
        <v>-0.57271814305514379</v>
      </c>
      <c r="P28" s="120">
        <v>0.25927219003148505</v>
      </c>
      <c r="Q28" s="120">
        <v>-1.0808822977096793</v>
      </c>
      <c r="R28" s="121">
        <v>-6.4553988400608331E-2</v>
      </c>
      <c r="S28" s="107"/>
    </row>
    <row r="29" spans="2:19" x14ac:dyDescent="0.55000000000000004">
      <c r="B29" s="85" t="s">
        <v>34</v>
      </c>
      <c r="C29" s="86">
        <v>-0.42571986555027058</v>
      </c>
      <c r="D29" s="86"/>
      <c r="E29" s="97">
        <v>0.67861558540740297</v>
      </c>
      <c r="F29" s="98">
        <v>-1.755781972296345</v>
      </c>
      <c r="G29" s="98">
        <v>0.90434224119580398</v>
      </c>
      <c r="H29" s="98">
        <v>0.39355023255993643</v>
      </c>
      <c r="I29" s="87">
        <v>1</v>
      </c>
      <c r="J29" s="88">
        <v>0.53043912729261478</v>
      </c>
      <c r="K29" s="74"/>
      <c r="M29" s="830"/>
      <c r="N29" s="118" t="s">
        <v>115</v>
      </c>
      <c r="O29" s="119">
        <v>0.31041794911206366</v>
      </c>
      <c r="P29" s="120">
        <v>0.37092374427777541</v>
      </c>
      <c r="Q29" s="120">
        <v>-0.41657923068312097</v>
      </c>
      <c r="R29" s="121">
        <v>1.0374151289072482</v>
      </c>
      <c r="S29" s="107"/>
    </row>
    <row r="30" spans="2:19" x14ac:dyDescent="0.55000000000000004">
      <c r="B30" s="85" t="s">
        <v>35</v>
      </c>
      <c r="C30" s="99" t="s">
        <v>42</v>
      </c>
      <c r="D30" s="99"/>
      <c r="E30" s="100"/>
      <c r="F30" s="100"/>
      <c r="G30" s="100"/>
      <c r="H30" s="100"/>
      <c r="I30" s="100"/>
      <c r="J30" s="101"/>
      <c r="K30" s="74"/>
      <c r="M30" s="842"/>
      <c r="N30" s="114" t="s">
        <v>116</v>
      </c>
      <c r="O30" s="115">
        <v>-0.41772170971847966</v>
      </c>
      <c r="P30" s="116">
        <v>0.5154517977258356</v>
      </c>
      <c r="Q30" s="116">
        <v>-1.4279886690275423</v>
      </c>
      <c r="R30" s="117">
        <v>0.59254524959058286</v>
      </c>
      <c r="S30" s="107"/>
    </row>
    <row r="31" spans="2:19" x14ac:dyDescent="0.55000000000000004">
      <c r="B31" s="85" t="s">
        <v>36</v>
      </c>
      <c r="C31" s="99" t="s">
        <v>42</v>
      </c>
      <c r="D31" s="99"/>
      <c r="E31" s="100"/>
      <c r="F31" s="100"/>
      <c r="G31" s="100"/>
      <c r="H31" s="100"/>
      <c r="I31" s="100"/>
      <c r="J31" s="101"/>
      <c r="K31" s="74"/>
      <c r="M31" s="829" t="s">
        <v>52</v>
      </c>
      <c r="N31" s="118" t="s">
        <v>113</v>
      </c>
      <c r="O31" s="119">
        <v>0.45279239352577827</v>
      </c>
      <c r="P31" s="120">
        <v>0.45448604581278967</v>
      </c>
      <c r="Q31" s="120">
        <v>-0.43798388774331032</v>
      </c>
      <c r="R31" s="121">
        <v>1.343568674794867</v>
      </c>
      <c r="S31" s="107"/>
    </row>
    <row r="32" spans="2:19" x14ac:dyDescent="0.55000000000000004">
      <c r="B32" s="85" t="s">
        <v>37</v>
      </c>
      <c r="C32" s="99" t="s">
        <v>42</v>
      </c>
      <c r="D32" s="99"/>
      <c r="E32" s="100"/>
      <c r="F32" s="100"/>
      <c r="G32" s="100"/>
      <c r="H32" s="100"/>
      <c r="I32" s="100"/>
      <c r="J32" s="101"/>
      <c r="K32" s="74"/>
      <c r="M32" s="830"/>
      <c r="N32" s="118" t="s">
        <v>114</v>
      </c>
      <c r="O32" s="119">
        <v>0.30791940968164844</v>
      </c>
      <c r="P32" s="120">
        <v>0.49773146726529333</v>
      </c>
      <c r="Q32" s="120">
        <v>-0.66761634013060311</v>
      </c>
      <c r="R32" s="121">
        <v>1.2834551594938999</v>
      </c>
      <c r="S32" s="107"/>
    </row>
    <row r="33" spans="2:19" x14ac:dyDescent="0.55000000000000004">
      <c r="B33" s="89" t="s">
        <v>38</v>
      </c>
      <c r="C33" s="102" t="s">
        <v>93</v>
      </c>
      <c r="D33" s="102"/>
      <c r="E33" s="103">
        <v>9.4992158813296715E-2</v>
      </c>
      <c r="F33" s="104">
        <v>0.33416325269958336</v>
      </c>
      <c r="G33" s="104">
        <v>0.71558742417813026</v>
      </c>
      <c r="H33" s="105"/>
      <c r="I33" s="105"/>
      <c r="J33" s="106"/>
      <c r="K33" s="74"/>
      <c r="M33" s="830"/>
      <c r="N33" s="118" t="s">
        <v>115</v>
      </c>
      <c r="O33" s="119">
        <v>0.16791753860614406</v>
      </c>
      <c r="P33" s="120">
        <v>0.53108221697020608</v>
      </c>
      <c r="Q33" s="120">
        <v>-0.87298447948514646</v>
      </c>
      <c r="R33" s="121">
        <v>1.2088195566974345</v>
      </c>
      <c r="S33" s="107"/>
    </row>
    <row r="34" spans="2:19" x14ac:dyDescent="0.55000000000000004">
      <c r="B34" s="845" t="s">
        <v>83</v>
      </c>
      <c r="C34" s="845"/>
      <c r="D34" s="845"/>
      <c r="E34" s="845"/>
      <c r="F34" s="845"/>
      <c r="G34" s="845"/>
      <c r="H34" s="845"/>
      <c r="I34" s="845"/>
      <c r="J34" s="845"/>
      <c r="K34" s="74"/>
      <c r="M34" s="831"/>
      <c r="N34" s="122" t="s">
        <v>116</v>
      </c>
      <c r="O34" s="123">
        <v>-0.18529890499523105</v>
      </c>
      <c r="P34" s="124">
        <v>0.2088333521399646</v>
      </c>
      <c r="Q34" s="124">
        <v>-0.59460475396033219</v>
      </c>
      <c r="R34" s="125">
        <v>0.22400694396987009</v>
      </c>
      <c r="S34" s="107"/>
    </row>
    <row r="35" spans="2:19" x14ac:dyDescent="0.55000000000000004">
      <c r="B35" s="845" t="s">
        <v>40</v>
      </c>
      <c r="C35" s="845"/>
      <c r="D35" s="845"/>
      <c r="E35" s="845"/>
      <c r="F35" s="845"/>
      <c r="G35" s="845"/>
      <c r="H35" s="845"/>
      <c r="I35" s="845"/>
      <c r="J35" s="845"/>
      <c r="K35" s="74"/>
    </row>
    <row r="36" spans="2:19" x14ac:dyDescent="0.55000000000000004">
      <c r="B36" s="845" t="s">
        <v>41</v>
      </c>
      <c r="C36" s="845"/>
      <c r="D36" s="845"/>
      <c r="E36" s="845"/>
      <c r="F36" s="845"/>
      <c r="G36" s="845"/>
      <c r="H36" s="845"/>
      <c r="I36" s="845"/>
      <c r="J36" s="845"/>
      <c r="K36" s="74"/>
    </row>
    <row r="39" spans="2:19" x14ac:dyDescent="0.55000000000000004">
      <c r="B39" s="847" t="s">
        <v>53</v>
      </c>
      <c r="C39" s="847"/>
      <c r="D39" s="847"/>
      <c r="E39" s="847"/>
      <c r="F39" s="847"/>
      <c r="G39" s="847"/>
      <c r="H39" s="847"/>
      <c r="I39" s="847"/>
      <c r="J39" s="847"/>
      <c r="K39" s="126"/>
    </row>
    <row r="40" spans="2:19" x14ac:dyDescent="0.55000000000000004">
      <c r="B40" s="848" t="s">
        <v>54</v>
      </c>
      <c r="C40" s="848"/>
      <c r="D40" s="380" t="s">
        <v>246</v>
      </c>
      <c r="E40" s="850" t="s">
        <v>55</v>
      </c>
      <c r="F40" s="852" t="s">
        <v>2</v>
      </c>
      <c r="G40" s="852" t="s">
        <v>8</v>
      </c>
      <c r="H40" s="852" t="s">
        <v>9</v>
      </c>
      <c r="I40" s="852" t="s">
        <v>56</v>
      </c>
      <c r="J40" s="854"/>
      <c r="K40" s="126"/>
    </row>
    <row r="41" spans="2:19" x14ac:dyDescent="0.55000000000000004">
      <c r="B41" s="849"/>
      <c r="C41" s="849"/>
      <c r="D41" s="465" t="s">
        <v>224</v>
      </c>
      <c r="E41" s="851"/>
      <c r="F41" s="853"/>
      <c r="G41" s="853"/>
      <c r="H41" s="853"/>
      <c r="I41" s="127" t="s">
        <v>5</v>
      </c>
      <c r="J41" s="128" t="s">
        <v>6</v>
      </c>
      <c r="K41" s="126"/>
      <c r="L41" s="844" t="s">
        <v>65</v>
      </c>
      <c r="M41" s="844"/>
      <c r="N41" s="844"/>
      <c r="O41" s="74"/>
    </row>
    <row r="42" spans="2:19" ht="23.7" x14ac:dyDescent="0.55000000000000004">
      <c r="B42" s="528" t="s">
        <v>57</v>
      </c>
      <c r="C42" s="529" t="s">
        <v>61</v>
      </c>
      <c r="D42" s="440" t="str">
        <f>IF(H42&lt;0.01333,"YES","NO")</f>
        <v>YES</v>
      </c>
      <c r="E42" s="530" t="s">
        <v>250</v>
      </c>
      <c r="F42" s="531">
        <v>0.28933714956505807</v>
      </c>
      <c r="G42" s="531">
        <v>1</v>
      </c>
      <c r="H42" s="531">
        <v>7.0666285053144762E-5</v>
      </c>
      <c r="I42" s="531">
        <v>-1.7169252669399362</v>
      </c>
      <c r="J42" s="532">
        <v>-0.58274448186595074</v>
      </c>
      <c r="K42" s="126"/>
      <c r="L42" s="75" t="s">
        <v>7</v>
      </c>
      <c r="M42" s="76" t="s">
        <v>8</v>
      </c>
      <c r="N42" s="77" t="s">
        <v>9</v>
      </c>
      <c r="O42" s="74"/>
    </row>
    <row r="43" spans="2:19" x14ac:dyDescent="0.55000000000000004">
      <c r="B43" s="528" t="s">
        <v>61</v>
      </c>
      <c r="C43" s="533" t="s">
        <v>57</v>
      </c>
      <c r="D43" s="440" t="str">
        <f t="shared" ref="D43:D71" si="0">IF(H43&lt;0.01333,"YES","NO")</f>
        <v>YES</v>
      </c>
      <c r="E43" s="534" t="s">
        <v>251</v>
      </c>
      <c r="F43" s="535">
        <v>0.28933714956505813</v>
      </c>
      <c r="G43" s="535">
        <v>1</v>
      </c>
      <c r="H43" s="535">
        <v>7.0666285053144762E-5</v>
      </c>
      <c r="I43" s="535">
        <v>0.58274448186595063</v>
      </c>
      <c r="J43" s="536">
        <v>1.7169252669399362</v>
      </c>
      <c r="K43" s="126"/>
      <c r="L43" s="78">
        <v>27.934903311152034</v>
      </c>
      <c r="M43" s="79">
        <v>5</v>
      </c>
      <c r="N43" s="80">
        <v>3.7480916301957379E-5</v>
      </c>
      <c r="O43" s="74"/>
    </row>
    <row r="44" spans="2:19" x14ac:dyDescent="0.55000000000000004">
      <c r="B44" s="528" t="s">
        <v>57</v>
      </c>
      <c r="C44" s="533" t="s">
        <v>58</v>
      </c>
      <c r="D44" s="440" t="str">
        <f t="shared" si="0"/>
        <v>YES</v>
      </c>
      <c r="E44" s="534" t="s">
        <v>252</v>
      </c>
      <c r="F44" s="535">
        <v>0.20790708720718618</v>
      </c>
      <c r="G44" s="535">
        <v>1</v>
      </c>
      <c r="H44" s="535">
        <v>4.2550489733839125E-4</v>
      </c>
      <c r="I44" s="535">
        <v>-1.140100489579039</v>
      </c>
      <c r="J44" s="536">
        <v>-0.32511968346561293</v>
      </c>
      <c r="K44" s="126"/>
      <c r="L44" s="845" t="s">
        <v>66</v>
      </c>
      <c r="M44" s="845"/>
      <c r="N44" s="845"/>
      <c r="O44" s="74"/>
    </row>
    <row r="45" spans="2:19" x14ac:dyDescent="0.55000000000000004">
      <c r="B45" s="528" t="s">
        <v>58</v>
      </c>
      <c r="C45" s="533" t="s">
        <v>57</v>
      </c>
      <c r="D45" s="440" t="str">
        <f t="shared" si="0"/>
        <v>YES</v>
      </c>
      <c r="E45" s="534" t="s">
        <v>253</v>
      </c>
      <c r="F45" s="535">
        <v>0.20790708720718623</v>
      </c>
      <c r="G45" s="535">
        <v>1</v>
      </c>
      <c r="H45" s="535">
        <v>4.2550489733839125E-4</v>
      </c>
      <c r="I45" s="535">
        <v>0.32511968346561282</v>
      </c>
      <c r="J45" s="536">
        <v>1.140100489579039</v>
      </c>
      <c r="K45" s="126"/>
    </row>
    <row r="46" spans="2:19" x14ac:dyDescent="0.55000000000000004">
      <c r="B46" s="528" t="s">
        <v>60</v>
      </c>
      <c r="C46" s="537" t="s">
        <v>61</v>
      </c>
      <c r="D46" s="440" t="str">
        <f t="shared" si="0"/>
        <v>YES</v>
      </c>
      <c r="E46" s="538" t="s">
        <v>254</v>
      </c>
      <c r="F46" s="539">
        <v>0.48229814442533048</v>
      </c>
      <c r="G46" s="539">
        <v>1</v>
      </c>
      <c r="H46" s="539">
        <v>4.1531906493087467E-3</v>
      </c>
      <c r="I46" s="539">
        <v>-2.3276913327732149</v>
      </c>
      <c r="J46" s="540">
        <v>-0.43711734700492499</v>
      </c>
      <c r="K46" s="126"/>
    </row>
    <row r="47" spans="2:19" x14ac:dyDescent="0.55000000000000004">
      <c r="B47" s="541" t="s">
        <v>61</v>
      </c>
      <c r="C47" s="533" t="s">
        <v>60</v>
      </c>
      <c r="D47" s="440" t="str">
        <f t="shared" si="0"/>
        <v>YES</v>
      </c>
      <c r="E47" s="534" t="s">
        <v>255</v>
      </c>
      <c r="F47" s="535">
        <v>0.48229814442533048</v>
      </c>
      <c r="G47" s="535">
        <v>1</v>
      </c>
      <c r="H47" s="535">
        <v>4.1531906493087467E-3</v>
      </c>
      <c r="I47" s="535">
        <v>0.43711734700492499</v>
      </c>
      <c r="J47" s="536">
        <v>2.3276913327732149</v>
      </c>
      <c r="K47" s="126"/>
      <c r="L47" s="202" t="s">
        <v>225</v>
      </c>
    </row>
    <row r="48" spans="2:19" x14ac:dyDescent="0.55000000000000004">
      <c r="B48" s="541" t="s">
        <v>61</v>
      </c>
      <c r="C48" s="533" t="s">
        <v>62</v>
      </c>
      <c r="D48" s="440" t="str">
        <f t="shared" si="0"/>
        <v>YES</v>
      </c>
      <c r="E48" s="534" t="s">
        <v>256</v>
      </c>
      <c r="F48" s="535">
        <v>0.41269617714154438</v>
      </c>
      <c r="G48" s="535">
        <v>1</v>
      </c>
      <c r="H48" s="535">
        <v>8.3527330078105866E-3</v>
      </c>
      <c r="I48" s="535">
        <v>0.27960361176615023</v>
      </c>
      <c r="J48" s="536">
        <v>1.8973428992757284</v>
      </c>
      <c r="K48" s="126"/>
      <c r="L48" s="73" t="s">
        <v>228</v>
      </c>
    </row>
    <row r="49" spans="2:12" ht="14.7" thickBot="1" x14ac:dyDescent="0.6">
      <c r="B49" s="542" t="s">
        <v>62</v>
      </c>
      <c r="C49" s="543" t="s">
        <v>61</v>
      </c>
      <c r="D49" s="481" t="str">
        <f t="shared" si="0"/>
        <v>YES</v>
      </c>
      <c r="E49" s="544" t="s">
        <v>257</v>
      </c>
      <c r="F49" s="545">
        <v>0.41269617714154438</v>
      </c>
      <c r="G49" s="545">
        <v>1</v>
      </c>
      <c r="H49" s="545">
        <v>8.3527330078105866E-3</v>
      </c>
      <c r="I49" s="545">
        <v>-1.8973428992757284</v>
      </c>
      <c r="J49" s="546">
        <v>-0.27960361176615023</v>
      </c>
      <c r="K49" s="502" t="s">
        <v>249</v>
      </c>
      <c r="L49" s="73" t="s">
        <v>248</v>
      </c>
    </row>
    <row r="50" spans="2:12" x14ac:dyDescent="0.55000000000000004">
      <c r="B50" s="547" t="s">
        <v>61</v>
      </c>
      <c r="C50" s="548" t="s">
        <v>59</v>
      </c>
      <c r="D50" s="549" t="str">
        <f t="shared" si="0"/>
        <v>NO</v>
      </c>
      <c r="E50" s="550" t="s">
        <v>258</v>
      </c>
      <c r="F50" s="551">
        <v>0.30297755985314412</v>
      </c>
      <c r="G50" s="551">
        <v>1</v>
      </c>
      <c r="H50" s="551">
        <v>1.7536518738610063E-2</v>
      </c>
      <c r="I50" s="551">
        <v>0.1258258444824103</v>
      </c>
      <c r="J50" s="552">
        <v>1.313476055354392</v>
      </c>
      <c r="K50" s="501" t="s">
        <v>264</v>
      </c>
    </row>
    <row r="51" spans="2:12" x14ac:dyDescent="0.55000000000000004">
      <c r="B51" s="553" t="s">
        <v>59</v>
      </c>
      <c r="C51" s="554" t="s">
        <v>61</v>
      </c>
      <c r="D51" s="555" t="str">
        <f t="shared" si="0"/>
        <v>NO</v>
      </c>
      <c r="E51" s="556" t="s">
        <v>259</v>
      </c>
      <c r="F51" s="557">
        <v>0.30297755985314423</v>
      </c>
      <c r="G51" s="557">
        <v>1</v>
      </c>
      <c r="H51" s="557">
        <v>1.7536518738610174E-2</v>
      </c>
      <c r="I51" s="557">
        <v>-1.3134760553543923</v>
      </c>
      <c r="J51" s="558">
        <v>-0.12582584448241008</v>
      </c>
      <c r="K51" s="126"/>
    </row>
    <row r="52" spans="2:12" x14ac:dyDescent="0.55000000000000004">
      <c r="B52" s="553" t="s">
        <v>58</v>
      </c>
      <c r="C52" s="559" t="s">
        <v>60</v>
      </c>
      <c r="D52" s="555" t="str">
        <f t="shared" si="0"/>
        <v>NO</v>
      </c>
      <c r="E52" s="560" t="s">
        <v>260</v>
      </c>
      <c r="F52" s="561">
        <v>0.4376769261231564</v>
      </c>
      <c r="G52" s="561">
        <v>1</v>
      </c>
      <c r="H52" s="561">
        <v>2.7437756445299777E-2</v>
      </c>
      <c r="I52" s="561">
        <v>0.10734853994286797</v>
      </c>
      <c r="J52" s="562">
        <v>1.8230105640740366</v>
      </c>
      <c r="K52" s="126"/>
    </row>
    <row r="53" spans="2:12" ht="14.7" thickBot="1" x14ac:dyDescent="0.6">
      <c r="B53" s="563" t="s">
        <v>60</v>
      </c>
      <c r="C53" s="564" t="s">
        <v>58</v>
      </c>
      <c r="D53" s="565" t="str">
        <f t="shared" si="0"/>
        <v>NO</v>
      </c>
      <c r="E53" s="566" t="s">
        <v>261</v>
      </c>
      <c r="F53" s="567">
        <v>0.43767692612315634</v>
      </c>
      <c r="G53" s="567">
        <v>1</v>
      </c>
      <c r="H53" s="567">
        <v>2.7437756445299777E-2</v>
      </c>
      <c r="I53" s="567">
        <v>-1.8230105640740364</v>
      </c>
      <c r="J53" s="568">
        <v>-0.10734853994286808</v>
      </c>
      <c r="K53" s="527"/>
    </row>
    <row r="54" spans="2:12" x14ac:dyDescent="0.55000000000000004">
      <c r="B54" s="522" t="s">
        <v>61</v>
      </c>
      <c r="C54" s="523" t="s">
        <v>58</v>
      </c>
      <c r="D54" s="507" t="str">
        <f t="shared" si="0"/>
        <v>NO</v>
      </c>
      <c r="E54" s="524">
        <v>0.41722478788061751</v>
      </c>
      <c r="F54" s="525">
        <v>0.24539013259054443</v>
      </c>
      <c r="G54" s="525">
        <v>1</v>
      </c>
      <c r="H54" s="525">
        <v>8.9083746280300802E-2</v>
      </c>
      <c r="I54" s="525">
        <v>-6.3731034158358013E-2</v>
      </c>
      <c r="J54" s="526">
        <v>0.89818060991959303</v>
      </c>
      <c r="K54" s="521" t="s">
        <v>281</v>
      </c>
    </row>
    <row r="55" spans="2:12" x14ac:dyDescent="0.55000000000000004">
      <c r="B55" s="503" t="s">
        <v>58</v>
      </c>
      <c r="C55" s="129" t="s">
        <v>61</v>
      </c>
      <c r="D55" s="440" t="str">
        <f t="shared" si="0"/>
        <v>NO</v>
      </c>
      <c r="E55" s="130">
        <v>-0.41722478788061751</v>
      </c>
      <c r="F55" s="131">
        <v>0.24539013259054435</v>
      </c>
      <c r="G55" s="131">
        <v>1</v>
      </c>
      <c r="H55" s="131">
        <v>8.9083746280301135E-2</v>
      </c>
      <c r="I55" s="131">
        <v>-0.89818060991959281</v>
      </c>
      <c r="J55" s="132">
        <v>6.3731034158357847E-2</v>
      </c>
      <c r="K55" s="126"/>
    </row>
    <row r="56" spans="2:12" x14ac:dyDescent="0.55000000000000004">
      <c r="B56" s="503" t="s">
        <v>58</v>
      </c>
      <c r="C56" s="133" t="s">
        <v>62</v>
      </c>
      <c r="D56" s="440" t="str">
        <f t="shared" si="0"/>
        <v>NO</v>
      </c>
      <c r="E56" s="134">
        <v>0.67124846764032176</v>
      </c>
      <c r="F56" s="135">
        <v>0.39894897394509682</v>
      </c>
      <c r="G56" s="135">
        <v>1</v>
      </c>
      <c r="H56" s="135">
        <v>9.2463757120408219E-2</v>
      </c>
      <c r="I56" s="135">
        <v>-0.11067715296127623</v>
      </c>
      <c r="J56" s="136">
        <v>1.4531740882419197</v>
      </c>
      <c r="K56" s="126"/>
    </row>
    <row r="57" spans="2:12" x14ac:dyDescent="0.55000000000000004">
      <c r="B57" s="503" t="s">
        <v>62</v>
      </c>
      <c r="C57" s="129" t="s">
        <v>58</v>
      </c>
      <c r="D57" s="440" t="str">
        <f t="shared" si="0"/>
        <v>NO</v>
      </c>
      <c r="E57" s="130">
        <v>-0.67124846764032176</v>
      </c>
      <c r="F57" s="131">
        <v>0.39894897394509687</v>
      </c>
      <c r="G57" s="131">
        <v>1</v>
      </c>
      <c r="H57" s="131">
        <v>9.2463757120408552E-2</v>
      </c>
      <c r="I57" s="131">
        <v>-1.4531740882419197</v>
      </c>
      <c r="J57" s="132">
        <v>0.11067715296127634</v>
      </c>
      <c r="K57" s="126"/>
    </row>
    <row r="58" spans="2:12" x14ac:dyDescent="0.55000000000000004">
      <c r="B58" s="503" t="s">
        <v>57</v>
      </c>
      <c r="C58" s="129" t="s">
        <v>59</v>
      </c>
      <c r="D58" s="440" t="str">
        <f t="shared" si="0"/>
        <v>NO</v>
      </c>
      <c r="E58" s="130">
        <v>-0.43018392448454223</v>
      </c>
      <c r="F58" s="131">
        <v>0.27247873727080413</v>
      </c>
      <c r="G58" s="131">
        <v>1</v>
      </c>
      <c r="H58" s="131">
        <v>0.11438657501611182</v>
      </c>
      <c r="I58" s="131">
        <v>-0.96423243608826992</v>
      </c>
      <c r="J58" s="132">
        <v>0.10386458711918545</v>
      </c>
      <c r="K58" s="126"/>
    </row>
    <row r="59" spans="2:12" x14ac:dyDescent="0.55000000000000004">
      <c r="B59" s="503" t="s">
        <v>59</v>
      </c>
      <c r="C59" s="129" t="s">
        <v>57</v>
      </c>
      <c r="D59" s="440" t="str">
        <f t="shared" si="0"/>
        <v>NO</v>
      </c>
      <c r="E59" s="130">
        <v>0.43018392448454223</v>
      </c>
      <c r="F59" s="131">
        <v>0.27247873727080418</v>
      </c>
      <c r="G59" s="131">
        <v>1</v>
      </c>
      <c r="H59" s="131">
        <v>0.11438657501611216</v>
      </c>
      <c r="I59" s="131">
        <v>-0.10386458711918556</v>
      </c>
      <c r="J59" s="132">
        <v>0.96423243608827003</v>
      </c>
      <c r="K59" s="126"/>
    </row>
    <row r="60" spans="2:12" x14ac:dyDescent="0.55000000000000004">
      <c r="B60" s="503" t="s">
        <v>58</v>
      </c>
      <c r="C60" s="129" t="s">
        <v>59</v>
      </c>
      <c r="D60" s="440" t="str">
        <f t="shared" si="0"/>
        <v>NO</v>
      </c>
      <c r="E60" s="130">
        <v>0.30242616203778366</v>
      </c>
      <c r="F60" s="131">
        <v>0.22526649400002666</v>
      </c>
      <c r="G60" s="131">
        <v>1</v>
      </c>
      <c r="H60" s="131">
        <v>0.17942545286227063</v>
      </c>
      <c r="I60" s="131">
        <v>-0.13908805312587669</v>
      </c>
      <c r="J60" s="132">
        <v>0.74394037720144401</v>
      </c>
      <c r="K60" s="126"/>
    </row>
    <row r="61" spans="2:12" x14ac:dyDescent="0.55000000000000004">
      <c r="B61" s="503" t="s">
        <v>59</v>
      </c>
      <c r="C61" s="388" t="s">
        <v>58</v>
      </c>
      <c r="D61" s="440" t="str">
        <f t="shared" si="0"/>
        <v>NO</v>
      </c>
      <c r="E61" s="134">
        <v>-0.30242616203778366</v>
      </c>
      <c r="F61" s="135">
        <v>0.22526649400002668</v>
      </c>
      <c r="G61" s="135">
        <v>1</v>
      </c>
      <c r="H61" s="135">
        <v>0.17942545286227063</v>
      </c>
      <c r="I61" s="135">
        <v>-0.74394037720144413</v>
      </c>
      <c r="J61" s="136">
        <v>0.13908805312587674</v>
      </c>
      <c r="K61" s="126"/>
    </row>
    <row r="62" spans="2:12" x14ac:dyDescent="0.55000000000000004">
      <c r="B62" s="503" t="s">
        <v>59</v>
      </c>
      <c r="C62" s="129" t="s">
        <v>60</v>
      </c>
      <c r="D62" s="440" t="str">
        <f t="shared" si="0"/>
        <v>NO</v>
      </c>
      <c r="E62" s="130">
        <v>0.66275338997066868</v>
      </c>
      <c r="F62" s="131">
        <v>0.53870305190391177</v>
      </c>
      <c r="G62" s="131">
        <v>1</v>
      </c>
      <c r="H62" s="131">
        <v>0.21859380034836295</v>
      </c>
      <c r="I62" s="131">
        <v>-0.39308519012280951</v>
      </c>
      <c r="J62" s="132">
        <v>1.7185919700641468</v>
      </c>
      <c r="K62" s="126"/>
    </row>
    <row r="63" spans="2:12" x14ac:dyDescent="0.55000000000000004">
      <c r="B63" s="503" t="s">
        <v>60</v>
      </c>
      <c r="C63" s="129" t="s">
        <v>59</v>
      </c>
      <c r="D63" s="440" t="str">
        <f t="shared" si="0"/>
        <v>NO</v>
      </c>
      <c r="E63" s="130">
        <v>-0.66275338997066868</v>
      </c>
      <c r="F63" s="131">
        <v>0.53870305190391177</v>
      </c>
      <c r="G63" s="131">
        <v>1</v>
      </c>
      <c r="H63" s="131">
        <v>0.21859380034836295</v>
      </c>
      <c r="I63" s="131">
        <v>-1.7185919700641468</v>
      </c>
      <c r="J63" s="132">
        <v>0.39308519012280951</v>
      </c>
      <c r="K63" s="126"/>
    </row>
    <row r="64" spans="2:12" x14ac:dyDescent="0.55000000000000004">
      <c r="B64" s="503" t="s">
        <v>62</v>
      </c>
      <c r="C64" s="129" t="s">
        <v>59</v>
      </c>
      <c r="D64" s="440" t="str">
        <f t="shared" si="0"/>
        <v>NO</v>
      </c>
      <c r="E64" s="130">
        <v>-0.36882230560253809</v>
      </c>
      <c r="F64" s="131">
        <v>0.43673718460145694</v>
      </c>
      <c r="G64" s="131">
        <v>1</v>
      </c>
      <c r="H64" s="131">
        <v>0.3983929369106558</v>
      </c>
      <c r="I64" s="131">
        <v>-1.2248114581308145</v>
      </c>
      <c r="J64" s="132">
        <v>0.48716684692573836</v>
      </c>
      <c r="K64" s="126"/>
    </row>
    <row r="65" spans="2:16" x14ac:dyDescent="0.55000000000000004">
      <c r="B65" s="503" t="s">
        <v>59</v>
      </c>
      <c r="C65" s="389" t="s">
        <v>62</v>
      </c>
      <c r="D65" s="440" t="str">
        <f t="shared" si="0"/>
        <v>NO</v>
      </c>
      <c r="E65" s="130">
        <v>0.36882230560253809</v>
      </c>
      <c r="F65" s="131">
        <v>0.436737184601457</v>
      </c>
      <c r="G65" s="131">
        <v>1</v>
      </c>
      <c r="H65" s="131">
        <v>0.39839293691065591</v>
      </c>
      <c r="I65" s="131">
        <v>-0.48716684692573847</v>
      </c>
      <c r="J65" s="132">
        <v>1.2248114581308147</v>
      </c>
      <c r="K65" s="126"/>
    </row>
    <row r="66" spans="2:16" x14ac:dyDescent="0.55000000000000004">
      <c r="B66" s="503" t="s">
        <v>60</v>
      </c>
      <c r="C66" s="133" t="s">
        <v>62</v>
      </c>
      <c r="D66" s="440" t="str">
        <f t="shared" si="0"/>
        <v>NO</v>
      </c>
      <c r="E66" s="134">
        <v>-0.29393108436813059</v>
      </c>
      <c r="F66" s="135">
        <v>0.57580853306907243</v>
      </c>
      <c r="G66" s="135">
        <v>1</v>
      </c>
      <c r="H66" s="135">
        <v>0.60972453503938007</v>
      </c>
      <c r="I66" s="135">
        <v>-1.4224950711743531</v>
      </c>
      <c r="J66" s="136">
        <v>0.83463290243809185</v>
      </c>
      <c r="K66" s="126"/>
    </row>
    <row r="67" spans="2:16" x14ac:dyDescent="0.55000000000000004">
      <c r="B67" s="503" t="s">
        <v>62</v>
      </c>
      <c r="C67" s="129" t="s">
        <v>60</v>
      </c>
      <c r="D67" s="440" t="str">
        <f t="shared" si="0"/>
        <v>NO</v>
      </c>
      <c r="E67" s="130">
        <v>0.29393108436813059</v>
      </c>
      <c r="F67" s="131">
        <v>0.57580853306907243</v>
      </c>
      <c r="G67" s="131">
        <v>1</v>
      </c>
      <c r="H67" s="131">
        <v>0.60972453503938007</v>
      </c>
      <c r="I67" s="131">
        <v>-0.83463290243809185</v>
      </c>
      <c r="J67" s="132">
        <v>1.4224950711743531</v>
      </c>
      <c r="K67" s="126"/>
    </row>
    <row r="68" spans="2:16" x14ac:dyDescent="0.55000000000000004">
      <c r="B68" s="503" t="s">
        <v>57</v>
      </c>
      <c r="C68" s="129" t="s">
        <v>60</v>
      </c>
      <c r="D68" s="440" t="str">
        <f t="shared" si="0"/>
        <v>NO</v>
      </c>
      <c r="E68" s="130">
        <v>0.23256946548612645</v>
      </c>
      <c r="F68" s="131">
        <v>0.46374643999306647</v>
      </c>
      <c r="G68" s="131">
        <v>1</v>
      </c>
      <c r="H68" s="131">
        <v>0.61601832832575876</v>
      </c>
      <c r="I68" s="131">
        <v>-0.67635685485894903</v>
      </c>
      <c r="J68" s="132">
        <v>1.1414957858312018</v>
      </c>
      <c r="K68" s="126"/>
    </row>
    <row r="69" spans="2:16" x14ac:dyDescent="0.55000000000000004">
      <c r="B69" s="503" t="s">
        <v>60</v>
      </c>
      <c r="C69" s="129" t="s">
        <v>57</v>
      </c>
      <c r="D69" s="440" t="str">
        <f t="shared" si="0"/>
        <v>NO</v>
      </c>
      <c r="E69" s="130">
        <v>-0.23256946548612645</v>
      </c>
      <c r="F69" s="131">
        <v>0.46374643999306647</v>
      </c>
      <c r="G69" s="131">
        <v>1</v>
      </c>
      <c r="H69" s="131">
        <v>0.61601832832575876</v>
      </c>
      <c r="I69" s="131">
        <v>-1.1414957858312018</v>
      </c>
      <c r="J69" s="132">
        <v>0.67635685485894903</v>
      </c>
      <c r="K69" s="126"/>
    </row>
    <row r="70" spans="2:16" x14ac:dyDescent="0.55000000000000004">
      <c r="B70" s="503" t="s">
        <v>57</v>
      </c>
      <c r="C70" s="389" t="s">
        <v>62</v>
      </c>
      <c r="D70" s="440" t="str">
        <f t="shared" si="0"/>
        <v>NO</v>
      </c>
      <c r="E70" s="130">
        <v>-6.1361618882004143E-2</v>
      </c>
      <c r="F70" s="131">
        <v>0.42738735680582957</v>
      </c>
      <c r="G70" s="131">
        <v>1</v>
      </c>
      <c r="H70" s="131">
        <v>0.88583704563679655</v>
      </c>
      <c r="I70" s="131">
        <v>-0.89902544566919951</v>
      </c>
      <c r="J70" s="132">
        <v>0.77630220790519111</v>
      </c>
      <c r="K70" s="126"/>
    </row>
    <row r="71" spans="2:16" x14ac:dyDescent="0.55000000000000004">
      <c r="B71" s="503" t="s">
        <v>62</v>
      </c>
      <c r="C71" s="390" t="s">
        <v>57</v>
      </c>
      <c r="D71" s="440" t="str">
        <f t="shared" si="0"/>
        <v>NO</v>
      </c>
      <c r="E71" s="137">
        <v>6.1361618882004143E-2</v>
      </c>
      <c r="F71" s="138">
        <v>0.42738735680582957</v>
      </c>
      <c r="G71" s="138">
        <v>1</v>
      </c>
      <c r="H71" s="138">
        <v>0.88583704563679655</v>
      </c>
      <c r="I71" s="138">
        <v>-0.77630220790519111</v>
      </c>
      <c r="J71" s="139">
        <v>0.89902544566919951</v>
      </c>
      <c r="K71" s="126"/>
    </row>
    <row r="72" spans="2:16" x14ac:dyDescent="0.55000000000000004">
      <c r="B72" s="843" t="s">
        <v>94</v>
      </c>
      <c r="C72" s="843"/>
      <c r="D72" s="843"/>
      <c r="E72" s="843"/>
      <c r="F72" s="843"/>
      <c r="G72" s="843"/>
      <c r="H72" s="843"/>
      <c r="I72" s="843"/>
      <c r="J72" s="843"/>
      <c r="K72" s="126"/>
    </row>
    <row r="73" spans="2:16" x14ac:dyDescent="0.55000000000000004">
      <c r="B73" s="843" t="s">
        <v>64</v>
      </c>
      <c r="C73" s="843"/>
      <c r="D73" s="843"/>
      <c r="E73" s="843"/>
      <c r="F73" s="843"/>
      <c r="G73" s="843"/>
      <c r="H73" s="843"/>
      <c r="I73" s="843"/>
      <c r="J73" s="843"/>
      <c r="K73" s="126"/>
    </row>
    <row r="76" spans="2:16" ht="15" customHeight="1" x14ac:dyDescent="0.55000000000000004">
      <c r="B76" s="832" t="s">
        <v>53</v>
      </c>
      <c r="C76" s="832"/>
      <c r="D76" s="832"/>
      <c r="E76" s="832"/>
      <c r="F76" s="832"/>
      <c r="G76" s="832"/>
      <c r="H76" s="832"/>
      <c r="I76" s="832"/>
      <c r="J76" s="832"/>
      <c r="K76" s="107"/>
      <c r="L76" s="391" t="s">
        <v>65</v>
      </c>
      <c r="M76" s="391"/>
      <c r="N76" s="391"/>
      <c r="P76" s="74"/>
    </row>
    <row r="77" spans="2:16" ht="23.7" x14ac:dyDescent="0.55000000000000004">
      <c r="B77" s="833" t="s">
        <v>67</v>
      </c>
      <c r="C77" s="833"/>
      <c r="D77" s="380" t="s">
        <v>246</v>
      </c>
      <c r="E77" s="835" t="s">
        <v>55</v>
      </c>
      <c r="F77" s="837" t="s">
        <v>2</v>
      </c>
      <c r="G77" s="837" t="s">
        <v>8</v>
      </c>
      <c r="H77" s="837" t="s">
        <v>9</v>
      </c>
      <c r="I77" s="837" t="s">
        <v>56</v>
      </c>
      <c r="J77" s="839"/>
      <c r="K77" s="107"/>
      <c r="L77" s="394" t="s">
        <v>7</v>
      </c>
      <c r="M77" s="395" t="s">
        <v>8</v>
      </c>
      <c r="N77" s="77" t="s">
        <v>9</v>
      </c>
      <c r="P77" s="74"/>
    </row>
    <row r="78" spans="2:16" x14ac:dyDescent="0.55000000000000004">
      <c r="B78" s="834"/>
      <c r="C78" s="834"/>
      <c r="D78" s="465" t="s">
        <v>224</v>
      </c>
      <c r="E78" s="836"/>
      <c r="F78" s="838"/>
      <c r="G78" s="838"/>
      <c r="H78" s="838"/>
      <c r="I78" s="108" t="s">
        <v>5</v>
      </c>
      <c r="J78" s="109" t="s">
        <v>6</v>
      </c>
      <c r="K78" s="107"/>
      <c r="L78" s="78">
        <v>64.148748527689264</v>
      </c>
      <c r="M78" s="79">
        <v>11</v>
      </c>
      <c r="N78" s="80">
        <v>1.5574409539809153E-9</v>
      </c>
      <c r="P78" s="74"/>
    </row>
    <row r="79" spans="2:16" ht="15" customHeight="1" x14ac:dyDescent="0.55000000000000004">
      <c r="B79" s="504" t="s">
        <v>68</v>
      </c>
      <c r="C79" s="110" t="s">
        <v>70</v>
      </c>
      <c r="D79" s="440" t="str">
        <f>IF(H79&lt;0.006818,"YES","NO")</f>
        <v>YES</v>
      </c>
      <c r="E79" s="597" t="s">
        <v>95</v>
      </c>
      <c r="F79" s="112">
        <v>0.29913463943649038</v>
      </c>
      <c r="G79" s="112">
        <v>1</v>
      </c>
      <c r="H79" s="112">
        <v>8.7318552166593122E-8</v>
      </c>
      <c r="I79" s="112">
        <v>1.0144698334088367</v>
      </c>
      <c r="J79" s="113">
        <v>2.1870560730566289</v>
      </c>
      <c r="K79" s="107"/>
      <c r="L79" s="828" t="s">
        <v>80</v>
      </c>
      <c r="M79" s="828"/>
      <c r="N79" s="828"/>
      <c r="P79" s="74"/>
    </row>
    <row r="80" spans="2:16" x14ac:dyDescent="0.55000000000000004">
      <c r="B80" s="504" t="s">
        <v>70</v>
      </c>
      <c r="C80" s="118" t="s">
        <v>68</v>
      </c>
      <c r="D80" s="440" t="str">
        <f t="shared" ref="D80:D143" si="1">IF(H80&lt;0.006818,"YES","NO")</f>
        <v>YES</v>
      </c>
      <c r="E80" s="598" t="s">
        <v>104</v>
      </c>
      <c r="F80" s="120">
        <v>0.29913463943649049</v>
      </c>
      <c r="G80" s="120">
        <v>1</v>
      </c>
      <c r="H80" s="120">
        <v>8.7318552166593122E-8</v>
      </c>
      <c r="I80" s="120">
        <v>-2.1870560730566289</v>
      </c>
      <c r="J80" s="121">
        <v>-1.0144698334088367</v>
      </c>
      <c r="K80" s="107"/>
      <c r="L80" s="202"/>
      <c r="M80" s="202"/>
      <c r="N80" s="202"/>
    </row>
    <row r="81" spans="2:14" x14ac:dyDescent="0.55000000000000004">
      <c r="B81" s="504" t="s">
        <v>68</v>
      </c>
      <c r="C81" s="118" t="s">
        <v>72</v>
      </c>
      <c r="D81" s="440" t="str">
        <f t="shared" si="1"/>
        <v>YES</v>
      </c>
      <c r="E81" s="598" t="s">
        <v>97</v>
      </c>
      <c r="F81" s="120">
        <v>0.27695146949105975</v>
      </c>
      <c r="G81" s="120">
        <v>1</v>
      </c>
      <c r="H81" s="120">
        <v>2.9112306298983981E-7</v>
      </c>
      <c r="I81" s="120">
        <v>0.87769823898477162</v>
      </c>
      <c r="J81" s="121">
        <v>1.9633280503206127</v>
      </c>
      <c r="K81" s="107"/>
      <c r="L81" s="202"/>
      <c r="M81" s="202"/>
      <c r="N81" s="202"/>
    </row>
    <row r="82" spans="2:14" x14ac:dyDescent="0.55000000000000004">
      <c r="B82" s="504" t="s">
        <v>72</v>
      </c>
      <c r="C82" s="118" t="s">
        <v>68</v>
      </c>
      <c r="D82" s="440" t="str">
        <f t="shared" si="1"/>
        <v>YES</v>
      </c>
      <c r="E82" s="598" t="s">
        <v>108</v>
      </c>
      <c r="F82" s="120">
        <v>0.27695146949105975</v>
      </c>
      <c r="G82" s="120">
        <v>1</v>
      </c>
      <c r="H82" s="120">
        <v>2.9112306298983981E-7</v>
      </c>
      <c r="I82" s="120">
        <v>-1.9633280503206127</v>
      </c>
      <c r="J82" s="121">
        <v>-0.87769823898477162</v>
      </c>
      <c r="K82" s="107"/>
      <c r="L82" s="202"/>
      <c r="M82" s="202"/>
      <c r="N82" s="202"/>
    </row>
    <row r="83" spans="2:14" x14ac:dyDescent="0.55000000000000004">
      <c r="B83" s="504" t="s">
        <v>68</v>
      </c>
      <c r="C83" s="118" t="s">
        <v>73</v>
      </c>
      <c r="D83" s="440" t="str">
        <f t="shared" si="1"/>
        <v>YES</v>
      </c>
      <c r="E83" s="598" t="s">
        <v>98</v>
      </c>
      <c r="F83" s="120">
        <v>0.3063153341069671</v>
      </c>
      <c r="G83" s="120">
        <v>1</v>
      </c>
      <c r="H83" s="120">
        <v>5.7354951340515825E-6</v>
      </c>
      <c r="I83" s="120">
        <v>0.78905253685266308</v>
      </c>
      <c r="J83" s="121">
        <v>1.9897865823766812</v>
      </c>
      <c r="K83" s="107"/>
      <c r="L83" s="202" t="s">
        <v>225</v>
      </c>
      <c r="M83" s="202"/>
      <c r="N83" s="202"/>
    </row>
    <row r="84" spans="2:14" x14ac:dyDescent="0.55000000000000004">
      <c r="B84" s="504" t="s">
        <v>73</v>
      </c>
      <c r="C84" s="118" t="s">
        <v>68</v>
      </c>
      <c r="D84" s="440" t="str">
        <f t="shared" si="1"/>
        <v>YES</v>
      </c>
      <c r="E84" s="598" t="s">
        <v>110</v>
      </c>
      <c r="F84" s="120">
        <v>0.30631533410696704</v>
      </c>
      <c r="G84" s="120">
        <v>1</v>
      </c>
      <c r="H84" s="120">
        <v>5.7354951340515825E-6</v>
      </c>
      <c r="I84" s="120">
        <v>-1.9897865823766812</v>
      </c>
      <c r="J84" s="121">
        <v>-0.78905253685266319</v>
      </c>
      <c r="K84" s="107"/>
      <c r="L84" s="73" t="s">
        <v>227</v>
      </c>
      <c r="M84" s="202"/>
      <c r="N84" s="202"/>
    </row>
    <row r="85" spans="2:14" x14ac:dyDescent="0.55000000000000004">
      <c r="B85" s="504" t="s">
        <v>68</v>
      </c>
      <c r="C85" s="118" t="s">
        <v>71</v>
      </c>
      <c r="D85" s="440" t="str">
        <f t="shared" si="1"/>
        <v>YES</v>
      </c>
      <c r="E85" s="598" t="s">
        <v>96</v>
      </c>
      <c r="F85" s="120">
        <v>0.30957420937021296</v>
      </c>
      <c r="G85" s="120">
        <v>1</v>
      </c>
      <c r="H85" s="120">
        <v>1.0828583846489437E-5</v>
      </c>
      <c r="I85" s="120">
        <v>0.75535052811941883</v>
      </c>
      <c r="J85" s="121">
        <v>1.9688591299355775</v>
      </c>
      <c r="K85" s="107"/>
      <c r="L85" s="73" t="s">
        <v>265</v>
      </c>
      <c r="M85" s="202"/>
      <c r="N85" s="202"/>
    </row>
    <row r="86" spans="2:14" x14ac:dyDescent="0.55000000000000004">
      <c r="B86" s="504" t="s">
        <v>71</v>
      </c>
      <c r="C86" s="118" t="s">
        <v>68</v>
      </c>
      <c r="D86" s="440" t="str">
        <f t="shared" si="1"/>
        <v>YES</v>
      </c>
      <c r="E86" s="598" t="s">
        <v>106</v>
      </c>
      <c r="F86" s="120">
        <v>0.30957420937021296</v>
      </c>
      <c r="G86" s="120">
        <v>1</v>
      </c>
      <c r="H86" s="120">
        <v>1.0828583846489437E-5</v>
      </c>
      <c r="I86" s="120">
        <v>-1.9688591299355775</v>
      </c>
      <c r="J86" s="121">
        <v>-0.75535052811941883</v>
      </c>
      <c r="K86" s="107"/>
    </row>
    <row r="87" spans="2:14" x14ac:dyDescent="0.55000000000000004">
      <c r="B87" s="504" t="s">
        <v>69</v>
      </c>
      <c r="C87" s="118" t="s">
        <v>70</v>
      </c>
      <c r="D87" s="440" t="str">
        <f t="shared" si="1"/>
        <v>YES</v>
      </c>
      <c r="E87" s="598" t="s">
        <v>100</v>
      </c>
      <c r="F87" s="120">
        <v>0.27482426248603203</v>
      </c>
      <c r="G87" s="120">
        <v>1</v>
      </c>
      <c r="H87" s="120">
        <v>8.1265479081715775E-5</v>
      </c>
      <c r="I87" s="120">
        <v>0.54433703599754124</v>
      </c>
      <c r="J87" s="121">
        <v>1.6216283490983512</v>
      </c>
      <c r="K87" s="107"/>
    </row>
    <row r="88" spans="2:14" x14ac:dyDescent="0.55000000000000004">
      <c r="B88" s="504" t="s">
        <v>70</v>
      </c>
      <c r="C88" s="118" t="s">
        <v>69</v>
      </c>
      <c r="D88" s="440" t="str">
        <f t="shared" si="1"/>
        <v>YES</v>
      </c>
      <c r="E88" s="598" t="s">
        <v>105</v>
      </c>
      <c r="F88" s="120">
        <v>0.27482426248603198</v>
      </c>
      <c r="G88" s="120">
        <v>1</v>
      </c>
      <c r="H88" s="120">
        <v>8.1265479081715775E-5</v>
      </c>
      <c r="I88" s="120">
        <v>-1.621628349098351</v>
      </c>
      <c r="J88" s="121">
        <v>-0.54433703599754135</v>
      </c>
      <c r="K88" s="107"/>
    </row>
    <row r="89" spans="2:14" x14ac:dyDescent="0.55000000000000004">
      <c r="B89" s="504" t="s">
        <v>68</v>
      </c>
      <c r="C89" s="114" t="s">
        <v>79</v>
      </c>
      <c r="D89" s="440" t="str">
        <f t="shared" si="1"/>
        <v>YES</v>
      </c>
      <c r="E89" s="599" t="s">
        <v>99</v>
      </c>
      <c r="F89" s="116">
        <v>0.26498751735007259</v>
      </c>
      <c r="G89" s="116">
        <v>1</v>
      </c>
      <c r="H89" s="116">
        <v>1.5600438349838708E-4</v>
      </c>
      <c r="I89" s="116">
        <v>0.48263433119593468</v>
      </c>
      <c r="J89" s="117">
        <v>1.5213663119135843</v>
      </c>
      <c r="K89" s="107"/>
    </row>
    <row r="90" spans="2:14" x14ac:dyDescent="0.55000000000000004">
      <c r="B90" s="505" t="s">
        <v>79</v>
      </c>
      <c r="C90" s="118" t="s">
        <v>68</v>
      </c>
      <c r="D90" s="440" t="str">
        <f t="shared" si="1"/>
        <v>YES</v>
      </c>
      <c r="E90" s="598" t="s">
        <v>112</v>
      </c>
      <c r="F90" s="120">
        <v>0.26498751735007259</v>
      </c>
      <c r="G90" s="120">
        <v>1</v>
      </c>
      <c r="H90" s="120">
        <v>1.5600438349838708E-4</v>
      </c>
      <c r="I90" s="120">
        <v>-1.5213663119135843</v>
      </c>
      <c r="J90" s="121">
        <v>-0.48263433119593468</v>
      </c>
      <c r="K90" s="107"/>
    </row>
    <row r="91" spans="2:14" x14ac:dyDescent="0.55000000000000004">
      <c r="B91" s="505" t="s">
        <v>69</v>
      </c>
      <c r="C91" s="118" t="s">
        <v>71</v>
      </c>
      <c r="D91" s="440" t="str">
        <f t="shared" si="1"/>
        <v>YES</v>
      </c>
      <c r="E91" s="598" t="s">
        <v>101</v>
      </c>
      <c r="F91" s="120">
        <v>0.23894492295517966</v>
      </c>
      <c r="G91" s="120">
        <v>1</v>
      </c>
      <c r="H91" s="120">
        <v>4.1001375044247279E-4</v>
      </c>
      <c r="I91" s="120">
        <v>0.37600112506186156</v>
      </c>
      <c r="J91" s="121">
        <v>1.3126480116235617</v>
      </c>
      <c r="K91" s="107"/>
    </row>
    <row r="92" spans="2:14" x14ac:dyDescent="0.55000000000000004">
      <c r="B92" s="505" t="s">
        <v>71</v>
      </c>
      <c r="C92" s="118" t="s">
        <v>69</v>
      </c>
      <c r="D92" s="440" t="str">
        <f t="shared" si="1"/>
        <v>YES</v>
      </c>
      <c r="E92" s="598" t="s">
        <v>107</v>
      </c>
      <c r="F92" s="120">
        <v>0.23894492295517961</v>
      </c>
      <c r="G92" s="120">
        <v>1</v>
      </c>
      <c r="H92" s="120">
        <v>4.1001375044247279E-4</v>
      </c>
      <c r="I92" s="120">
        <v>-1.3126480116235615</v>
      </c>
      <c r="J92" s="121">
        <v>-0.37600112506186167</v>
      </c>
      <c r="K92" s="107"/>
    </row>
    <row r="93" spans="2:14" x14ac:dyDescent="0.55000000000000004">
      <c r="B93" s="505" t="s">
        <v>69</v>
      </c>
      <c r="C93" s="118" t="s">
        <v>72</v>
      </c>
      <c r="D93" s="440" t="str">
        <f t="shared" si="1"/>
        <v>YES</v>
      </c>
      <c r="E93" s="598" t="s">
        <v>102</v>
      </c>
      <c r="F93" s="120">
        <v>0.26612917322308027</v>
      </c>
      <c r="G93" s="120">
        <v>1</v>
      </c>
      <c r="H93" s="120">
        <v>6.9362816485962764E-4</v>
      </c>
      <c r="I93" s="120">
        <v>0.38112928921524714</v>
      </c>
      <c r="J93" s="121">
        <v>1.4243364787205643</v>
      </c>
      <c r="K93" s="107"/>
    </row>
    <row r="94" spans="2:14" x14ac:dyDescent="0.55000000000000004">
      <c r="B94" s="505" t="s">
        <v>72</v>
      </c>
      <c r="C94" s="118" t="s">
        <v>69</v>
      </c>
      <c r="D94" s="440" t="str">
        <f t="shared" si="1"/>
        <v>YES</v>
      </c>
      <c r="E94" s="598" t="s">
        <v>109</v>
      </c>
      <c r="F94" s="120">
        <v>0.26612917322308022</v>
      </c>
      <c r="G94" s="120">
        <v>1</v>
      </c>
      <c r="H94" s="120">
        <v>6.9362816485962764E-4</v>
      </c>
      <c r="I94" s="120">
        <v>-1.4243364787205643</v>
      </c>
      <c r="J94" s="121">
        <v>-0.38112928921524725</v>
      </c>
      <c r="K94" s="107"/>
    </row>
    <row r="95" spans="2:14" x14ac:dyDescent="0.55000000000000004">
      <c r="B95" s="505" t="s">
        <v>69</v>
      </c>
      <c r="C95" s="118" t="s">
        <v>73</v>
      </c>
      <c r="D95" s="440" t="str">
        <f t="shared" si="1"/>
        <v>YES</v>
      </c>
      <c r="E95" s="598" t="s">
        <v>103</v>
      </c>
      <c r="F95" s="120">
        <v>0.29656652591991273</v>
      </c>
      <c r="G95" s="120">
        <v>1</v>
      </c>
      <c r="H95" s="120">
        <v>3.2916462131648005E-3</v>
      </c>
      <c r="I95" s="120">
        <v>0.29037958910669248</v>
      </c>
      <c r="J95" s="121">
        <v>1.4528990087530789</v>
      </c>
      <c r="K95" s="107"/>
    </row>
    <row r="96" spans="2:14" ht="14.7" thickBot="1" x14ac:dyDescent="0.6">
      <c r="B96" s="573" t="s">
        <v>73</v>
      </c>
      <c r="C96" s="574" t="s">
        <v>69</v>
      </c>
      <c r="D96" s="481" t="str">
        <f t="shared" si="1"/>
        <v>YES</v>
      </c>
      <c r="E96" s="600" t="s">
        <v>111</v>
      </c>
      <c r="F96" s="575">
        <v>0.29656652591991278</v>
      </c>
      <c r="G96" s="575">
        <v>1</v>
      </c>
      <c r="H96" s="575">
        <v>3.2916462131648005E-3</v>
      </c>
      <c r="I96" s="575">
        <v>-1.4528990087530791</v>
      </c>
      <c r="J96" s="576">
        <v>-0.29037958910669237</v>
      </c>
      <c r="K96" s="502" t="s">
        <v>278</v>
      </c>
    </row>
    <row r="97" spans="2:11" x14ac:dyDescent="0.55000000000000004">
      <c r="B97" s="578" t="s">
        <v>70</v>
      </c>
      <c r="C97" s="579" t="s">
        <v>74</v>
      </c>
      <c r="D97" s="549" t="str">
        <f t="shared" si="1"/>
        <v>NO</v>
      </c>
      <c r="E97" s="580" t="s">
        <v>266</v>
      </c>
      <c r="F97" s="581">
        <v>0.43948957004921207</v>
      </c>
      <c r="G97" s="581">
        <v>1</v>
      </c>
      <c r="H97" s="581">
        <v>1.2762010174817595E-2</v>
      </c>
      <c r="I97" s="581">
        <v>-1.9558632146627168</v>
      </c>
      <c r="J97" s="582">
        <v>-0.23309575690781925</v>
      </c>
      <c r="K97" s="601" t="s">
        <v>279</v>
      </c>
    </row>
    <row r="98" spans="2:11" x14ac:dyDescent="0.55000000000000004">
      <c r="B98" s="583" t="s">
        <v>74</v>
      </c>
      <c r="C98" s="584" t="s">
        <v>70</v>
      </c>
      <c r="D98" s="555" t="str">
        <f t="shared" si="1"/>
        <v>NO</v>
      </c>
      <c r="E98" s="585" t="s">
        <v>267</v>
      </c>
      <c r="F98" s="586">
        <v>0.43948957004921213</v>
      </c>
      <c r="G98" s="586">
        <v>1</v>
      </c>
      <c r="H98" s="586">
        <v>1.2762010174817595E-2</v>
      </c>
      <c r="I98" s="586">
        <v>0.23309575690781914</v>
      </c>
      <c r="J98" s="587">
        <v>1.9558632146627168</v>
      </c>
      <c r="K98" s="107"/>
    </row>
    <row r="99" spans="2:11" x14ac:dyDescent="0.55000000000000004">
      <c r="B99" s="583" t="s">
        <v>70</v>
      </c>
      <c r="C99" s="584" t="s">
        <v>76</v>
      </c>
      <c r="D99" s="555" t="str">
        <f t="shared" si="1"/>
        <v>NO</v>
      </c>
      <c r="E99" s="585" t="s">
        <v>268</v>
      </c>
      <c r="F99" s="586">
        <v>0.51198068708843203</v>
      </c>
      <c r="G99" s="586">
        <v>1</v>
      </c>
      <c r="H99" s="586">
        <v>1.569975747586061E-2</v>
      </c>
      <c r="I99" s="586">
        <v>-2.2403176376723803</v>
      </c>
      <c r="J99" s="587">
        <v>-0.23339022272558507</v>
      </c>
      <c r="K99" s="107"/>
    </row>
    <row r="100" spans="2:11" x14ac:dyDescent="0.55000000000000004">
      <c r="B100" s="583" t="s">
        <v>76</v>
      </c>
      <c r="C100" s="588" t="s">
        <v>70</v>
      </c>
      <c r="D100" s="555" t="str">
        <f t="shared" si="1"/>
        <v>NO</v>
      </c>
      <c r="E100" s="589" t="s">
        <v>269</v>
      </c>
      <c r="F100" s="590">
        <v>0.51198068708843203</v>
      </c>
      <c r="G100" s="590">
        <v>1</v>
      </c>
      <c r="H100" s="590">
        <v>1.569975747586061E-2</v>
      </c>
      <c r="I100" s="590">
        <v>0.23339022272558507</v>
      </c>
      <c r="J100" s="591">
        <v>2.2403176376723803</v>
      </c>
      <c r="K100" s="107"/>
    </row>
    <row r="101" spans="2:11" x14ac:dyDescent="0.55000000000000004">
      <c r="B101" s="583" t="s">
        <v>75</v>
      </c>
      <c r="C101" s="584" t="s">
        <v>68</v>
      </c>
      <c r="D101" s="555" t="str">
        <f t="shared" si="1"/>
        <v>NO</v>
      </c>
      <c r="E101" s="585" t="s">
        <v>270</v>
      </c>
      <c r="F101" s="586">
        <v>0.54064551340424183</v>
      </c>
      <c r="G101" s="586">
        <v>1</v>
      </c>
      <c r="H101" s="586">
        <v>2.2416271686055311E-2</v>
      </c>
      <c r="I101" s="586">
        <v>-2.2940688609534892</v>
      </c>
      <c r="J101" s="587">
        <v>-0.17477739160252725</v>
      </c>
      <c r="K101" s="107"/>
    </row>
    <row r="102" spans="2:11" x14ac:dyDescent="0.55000000000000004">
      <c r="B102" s="583" t="s">
        <v>68</v>
      </c>
      <c r="C102" s="584" t="s">
        <v>75</v>
      </c>
      <c r="D102" s="555" t="str">
        <f t="shared" si="1"/>
        <v>NO</v>
      </c>
      <c r="E102" s="585" t="s">
        <v>271</v>
      </c>
      <c r="F102" s="586">
        <v>0.54064551340424194</v>
      </c>
      <c r="G102" s="586">
        <v>1</v>
      </c>
      <c r="H102" s="586">
        <v>2.2416271686055422E-2</v>
      </c>
      <c r="I102" s="586">
        <v>0.17477739160252703</v>
      </c>
      <c r="J102" s="587">
        <v>2.2940688609534892</v>
      </c>
      <c r="K102" s="107"/>
    </row>
    <row r="103" spans="2:11" x14ac:dyDescent="0.55000000000000004">
      <c r="B103" s="583" t="s">
        <v>68</v>
      </c>
      <c r="C103" s="584" t="s">
        <v>69</v>
      </c>
      <c r="D103" s="555" t="str">
        <f t="shared" si="1"/>
        <v>NO</v>
      </c>
      <c r="E103" s="585" t="s">
        <v>272</v>
      </c>
      <c r="F103" s="586">
        <v>0.24158962971967882</v>
      </c>
      <c r="G103" s="586">
        <v>1</v>
      </c>
      <c r="H103" s="586">
        <v>3.209525950569303E-2</v>
      </c>
      <c r="I103" s="586">
        <v>4.4273287395848682E-2</v>
      </c>
      <c r="J103" s="587">
        <v>0.99128723397372442</v>
      </c>
      <c r="K103" s="107"/>
    </row>
    <row r="104" spans="2:11" x14ac:dyDescent="0.55000000000000004">
      <c r="B104" s="583" t="s">
        <v>69</v>
      </c>
      <c r="C104" s="584" t="s">
        <v>68</v>
      </c>
      <c r="D104" s="555" t="str">
        <f t="shared" si="1"/>
        <v>NO</v>
      </c>
      <c r="E104" s="585" t="s">
        <v>273</v>
      </c>
      <c r="F104" s="586">
        <v>0.24158962971967884</v>
      </c>
      <c r="G104" s="586">
        <v>1</v>
      </c>
      <c r="H104" s="586">
        <v>3.2095259505693141E-2</v>
      </c>
      <c r="I104" s="586">
        <v>-0.99128723397372442</v>
      </c>
      <c r="J104" s="587">
        <v>-4.4273287395848626E-2</v>
      </c>
      <c r="K104" s="107"/>
    </row>
    <row r="105" spans="2:11" x14ac:dyDescent="0.55000000000000004">
      <c r="B105" s="583" t="s">
        <v>72</v>
      </c>
      <c r="C105" s="584" t="s">
        <v>76</v>
      </c>
      <c r="D105" s="555" t="str">
        <f t="shared" si="1"/>
        <v>NO</v>
      </c>
      <c r="E105" s="585" t="s">
        <v>274</v>
      </c>
      <c r="F105" s="586">
        <v>0.50660898818167643</v>
      </c>
      <c r="G105" s="586">
        <v>1</v>
      </c>
      <c r="H105" s="586">
        <v>3.7011218057774964E-2</v>
      </c>
      <c r="I105" s="586">
        <v>-2.0495394926993056</v>
      </c>
      <c r="J105" s="587">
        <v>-6.3668750538578678E-2</v>
      </c>
      <c r="K105" s="107"/>
    </row>
    <row r="106" spans="2:11" x14ac:dyDescent="0.55000000000000004">
      <c r="B106" s="583" t="s">
        <v>76</v>
      </c>
      <c r="C106" s="584" t="s">
        <v>72</v>
      </c>
      <c r="D106" s="555" t="str">
        <f t="shared" si="1"/>
        <v>NO</v>
      </c>
      <c r="E106" s="585" t="s">
        <v>275</v>
      </c>
      <c r="F106" s="586">
        <v>0.50660898818167643</v>
      </c>
      <c r="G106" s="586">
        <v>1</v>
      </c>
      <c r="H106" s="586">
        <v>3.7011218057774964E-2</v>
      </c>
      <c r="I106" s="586">
        <v>6.3668750538578678E-2</v>
      </c>
      <c r="J106" s="587">
        <v>2.0495394926993056</v>
      </c>
      <c r="K106" s="107"/>
    </row>
    <row r="107" spans="2:11" x14ac:dyDescent="0.55000000000000004">
      <c r="B107" s="583" t="s">
        <v>70</v>
      </c>
      <c r="C107" s="584" t="s">
        <v>77</v>
      </c>
      <c r="D107" s="555" t="str">
        <f t="shared" si="1"/>
        <v>NO</v>
      </c>
      <c r="E107" s="585" t="s">
        <v>276</v>
      </c>
      <c r="F107" s="586">
        <v>0.55072976278666763</v>
      </c>
      <c r="G107" s="586">
        <v>1</v>
      </c>
      <c r="H107" s="586">
        <v>4.7390996999442381E-2</v>
      </c>
      <c r="I107" s="586">
        <v>-2.1713914466310085</v>
      </c>
      <c r="J107" s="587">
        <v>-1.2570446078697062E-2</v>
      </c>
      <c r="K107" s="107"/>
    </row>
    <row r="108" spans="2:11" ht="14.7" thickBot="1" x14ac:dyDescent="0.6">
      <c r="B108" s="592" t="s">
        <v>77</v>
      </c>
      <c r="C108" s="593" t="s">
        <v>70</v>
      </c>
      <c r="D108" s="565" t="str">
        <f t="shared" si="1"/>
        <v>NO</v>
      </c>
      <c r="E108" s="594" t="s">
        <v>277</v>
      </c>
      <c r="F108" s="595">
        <v>0.55072976278666763</v>
      </c>
      <c r="G108" s="595">
        <v>1</v>
      </c>
      <c r="H108" s="595">
        <v>4.7390996999442381E-2</v>
      </c>
      <c r="I108" s="595">
        <v>1.2570446078697062E-2</v>
      </c>
      <c r="J108" s="596">
        <v>2.1713914466310085</v>
      </c>
      <c r="K108" s="577"/>
    </row>
    <row r="109" spans="2:11" x14ac:dyDescent="0.55000000000000004">
      <c r="B109" s="569" t="s">
        <v>73</v>
      </c>
      <c r="C109" s="387" t="s">
        <v>76</v>
      </c>
      <c r="D109" s="507" t="str">
        <f t="shared" si="1"/>
        <v>NO</v>
      </c>
      <c r="E109" s="570">
        <v>-1.0255105365809221</v>
      </c>
      <c r="F109" s="571">
        <v>0.52323955733704619</v>
      </c>
      <c r="G109" s="571">
        <v>1</v>
      </c>
      <c r="H109" s="571">
        <v>5.0004501861845685E-2</v>
      </c>
      <c r="I109" s="571">
        <v>-2.051041224248213</v>
      </c>
      <c r="J109" s="572">
        <v>2.01510863688803E-5</v>
      </c>
      <c r="K109" s="521" t="s">
        <v>280</v>
      </c>
    </row>
    <row r="110" spans="2:11" x14ac:dyDescent="0.55000000000000004">
      <c r="B110" s="505" t="s">
        <v>76</v>
      </c>
      <c r="C110" s="118" t="s">
        <v>73</v>
      </c>
      <c r="D110" s="440" t="str">
        <f t="shared" si="1"/>
        <v>NO</v>
      </c>
      <c r="E110" s="119">
        <v>1.0255105365809221</v>
      </c>
      <c r="F110" s="120">
        <v>0.52323955733704619</v>
      </c>
      <c r="G110" s="120">
        <v>1</v>
      </c>
      <c r="H110" s="120">
        <v>5.0004501861845796E-2</v>
      </c>
      <c r="I110" s="120">
        <v>-2.01510863688803E-5</v>
      </c>
      <c r="J110" s="121">
        <v>2.051041224248213</v>
      </c>
      <c r="K110" s="107"/>
    </row>
    <row r="111" spans="2:11" x14ac:dyDescent="0.55000000000000004">
      <c r="B111" s="505" t="s">
        <v>71</v>
      </c>
      <c r="C111" s="385" t="s">
        <v>76</v>
      </c>
      <c r="D111" s="440" t="str">
        <f t="shared" si="1"/>
        <v>NO</v>
      </c>
      <c r="E111" s="115">
        <v>-0.99819580599374802</v>
      </c>
      <c r="F111" s="116">
        <v>0.51406189238236311</v>
      </c>
      <c r="G111" s="116">
        <v>1</v>
      </c>
      <c r="H111" s="116">
        <v>5.2163573066900559E-2</v>
      </c>
      <c r="I111" s="116">
        <v>-2.0057386008876845</v>
      </c>
      <c r="J111" s="117">
        <v>9.3469889001885909E-3</v>
      </c>
      <c r="K111" s="107"/>
    </row>
    <row r="112" spans="2:11" x14ac:dyDescent="0.55000000000000004">
      <c r="B112" s="505" t="s">
        <v>76</v>
      </c>
      <c r="C112" s="118" t="s">
        <v>71</v>
      </c>
      <c r="D112" s="440" t="str">
        <f t="shared" si="1"/>
        <v>NO</v>
      </c>
      <c r="E112" s="119">
        <v>0.99819580599374802</v>
      </c>
      <c r="F112" s="120">
        <v>0.51406189238236311</v>
      </c>
      <c r="G112" s="120">
        <v>1</v>
      </c>
      <c r="H112" s="120">
        <v>5.2163573066900559E-2</v>
      </c>
      <c r="I112" s="120">
        <v>-9.3469889001885909E-3</v>
      </c>
      <c r="J112" s="121">
        <v>2.0057386008876845</v>
      </c>
      <c r="K112" s="107"/>
    </row>
    <row r="113" spans="2:11" x14ac:dyDescent="0.55000000000000004">
      <c r="B113" s="505" t="s">
        <v>71</v>
      </c>
      <c r="C113" s="118" t="s">
        <v>74</v>
      </c>
      <c r="D113" s="440" t="str">
        <f t="shared" si="1"/>
        <v>NO</v>
      </c>
      <c r="E113" s="119">
        <v>-0.85582136158003341</v>
      </c>
      <c r="F113" s="120">
        <v>0.44191230739846499</v>
      </c>
      <c r="G113" s="120">
        <v>1</v>
      </c>
      <c r="H113" s="120">
        <v>5.2790386074203832E-2</v>
      </c>
      <c r="I113" s="120">
        <v>-1.7219535684060179</v>
      </c>
      <c r="J113" s="121">
        <v>1.031084524595105E-2</v>
      </c>
      <c r="K113" s="107"/>
    </row>
    <row r="114" spans="2:11" x14ac:dyDescent="0.55000000000000004">
      <c r="B114" s="505" t="s">
        <v>74</v>
      </c>
      <c r="C114" s="118" t="s">
        <v>71</v>
      </c>
      <c r="D114" s="440" t="str">
        <f t="shared" si="1"/>
        <v>NO</v>
      </c>
      <c r="E114" s="119">
        <v>0.85582136158003341</v>
      </c>
      <c r="F114" s="120">
        <v>0.44191230739846499</v>
      </c>
      <c r="G114" s="120">
        <v>1</v>
      </c>
      <c r="H114" s="120">
        <v>5.2790386074203832E-2</v>
      </c>
      <c r="I114" s="120">
        <v>-1.031084524595105E-2</v>
      </c>
      <c r="J114" s="121">
        <v>1.7219535684060179</v>
      </c>
      <c r="K114" s="107"/>
    </row>
    <row r="115" spans="2:11" x14ac:dyDescent="0.55000000000000004">
      <c r="B115" s="505" t="s">
        <v>73</v>
      </c>
      <c r="C115" s="118" t="s">
        <v>74</v>
      </c>
      <c r="D115" s="440" t="str">
        <f t="shared" si="1"/>
        <v>NO</v>
      </c>
      <c r="E115" s="119">
        <v>-0.88313609216720745</v>
      </c>
      <c r="F115" s="120">
        <v>0.45996534244782417</v>
      </c>
      <c r="G115" s="120">
        <v>1</v>
      </c>
      <c r="H115" s="120">
        <v>5.4857175893956667E-2</v>
      </c>
      <c r="I115" s="120">
        <v>-1.7846515975015751</v>
      </c>
      <c r="J115" s="121">
        <v>1.8379413167160297E-2</v>
      </c>
      <c r="K115" s="107"/>
    </row>
    <row r="116" spans="2:11" x14ac:dyDescent="0.55000000000000004">
      <c r="B116" s="505" t="s">
        <v>74</v>
      </c>
      <c r="C116" s="118" t="s">
        <v>73</v>
      </c>
      <c r="D116" s="440" t="str">
        <f t="shared" si="1"/>
        <v>NO</v>
      </c>
      <c r="E116" s="119">
        <v>0.88313609216720745</v>
      </c>
      <c r="F116" s="120">
        <v>0.45996534244782417</v>
      </c>
      <c r="G116" s="120">
        <v>1</v>
      </c>
      <c r="H116" s="120">
        <v>5.4857175893956667E-2</v>
      </c>
      <c r="I116" s="120">
        <v>-1.8379413167160297E-2</v>
      </c>
      <c r="J116" s="121">
        <v>1.7846515975015751</v>
      </c>
      <c r="K116" s="107"/>
    </row>
    <row r="117" spans="2:11" x14ac:dyDescent="0.55000000000000004">
      <c r="B117" s="505" t="s">
        <v>69</v>
      </c>
      <c r="C117" s="386" t="s">
        <v>79</v>
      </c>
      <c r="D117" s="440" t="str">
        <f t="shared" si="1"/>
        <v>NO</v>
      </c>
      <c r="E117" s="119">
        <v>0.48422006086997293</v>
      </c>
      <c r="F117" s="120">
        <v>0.25365528722756542</v>
      </c>
      <c r="G117" s="120">
        <v>1</v>
      </c>
      <c r="H117" s="120">
        <v>5.6266100560106613E-2</v>
      </c>
      <c r="I117" s="120">
        <v>-1.293516658421795E-2</v>
      </c>
      <c r="J117" s="121">
        <v>0.98137528832416376</v>
      </c>
      <c r="K117" s="107"/>
    </row>
    <row r="118" spans="2:11" x14ac:dyDescent="0.55000000000000004">
      <c r="B118" s="505" t="s">
        <v>79</v>
      </c>
      <c r="C118" s="118" t="s">
        <v>69</v>
      </c>
      <c r="D118" s="440" t="str">
        <f t="shared" si="1"/>
        <v>NO</v>
      </c>
      <c r="E118" s="119">
        <v>-0.48422006086997293</v>
      </c>
      <c r="F118" s="120">
        <v>0.25365528722756542</v>
      </c>
      <c r="G118" s="120">
        <v>1</v>
      </c>
      <c r="H118" s="120">
        <v>5.6266100560106613E-2</v>
      </c>
      <c r="I118" s="120">
        <v>-0.98137528832416376</v>
      </c>
      <c r="J118" s="121">
        <v>1.293516658421795E-2</v>
      </c>
      <c r="K118" s="107"/>
    </row>
    <row r="119" spans="2:11" x14ac:dyDescent="0.55000000000000004">
      <c r="B119" s="505" t="s">
        <v>70</v>
      </c>
      <c r="C119" s="386" t="s">
        <v>79</v>
      </c>
      <c r="D119" s="440" t="str">
        <f t="shared" si="1"/>
        <v>NO</v>
      </c>
      <c r="E119" s="119">
        <v>-0.59876263167797328</v>
      </c>
      <c r="F119" s="120">
        <v>0.31492543098170461</v>
      </c>
      <c r="G119" s="120">
        <v>1</v>
      </c>
      <c r="H119" s="120">
        <v>5.7264845020292166E-2</v>
      </c>
      <c r="I119" s="120">
        <v>-1.2160051342178688</v>
      </c>
      <c r="J119" s="121">
        <v>1.8479870861922154E-2</v>
      </c>
      <c r="K119" s="107"/>
    </row>
    <row r="120" spans="2:11" x14ac:dyDescent="0.55000000000000004">
      <c r="B120" s="505" t="s">
        <v>79</v>
      </c>
      <c r="C120" s="118" t="s">
        <v>70</v>
      </c>
      <c r="D120" s="440" t="str">
        <f t="shared" si="1"/>
        <v>NO</v>
      </c>
      <c r="E120" s="119">
        <v>0.59876263167797328</v>
      </c>
      <c r="F120" s="120">
        <v>0.31492543098170461</v>
      </c>
      <c r="G120" s="120">
        <v>1</v>
      </c>
      <c r="H120" s="120">
        <v>5.7264845020292166E-2</v>
      </c>
      <c r="I120" s="120">
        <v>-1.8479870861922154E-2</v>
      </c>
      <c r="J120" s="121">
        <v>1.2160051342178688</v>
      </c>
      <c r="K120" s="107"/>
    </row>
    <row r="121" spans="2:11" x14ac:dyDescent="0.55000000000000004">
      <c r="B121" s="505" t="s">
        <v>72</v>
      </c>
      <c r="C121" s="118" t="s">
        <v>74</v>
      </c>
      <c r="D121" s="440" t="str">
        <f t="shared" si="1"/>
        <v>NO</v>
      </c>
      <c r="E121" s="119">
        <v>-0.91422967720522752</v>
      </c>
      <c r="F121" s="120">
        <v>0.48209315795444913</v>
      </c>
      <c r="G121" s="120">
        <v>1</v>
      </c>
      <c r="H121" s="120">
        <v>5.7910402675298345E-2</v>
      </c>
      <c r="I121" s="120">
        <v>-1.859114903989127</v>
      </c>
      <c r="J121" s="121">
        <v>3.0655549578672003E-2</v>
      </c>
      <c r="K121" s="107"/>
    </row>
    <row r="122" spans="2:11" x14ac:dyDescent="0.55000000000000004">
      <c r="B122" s="505" t="s">
        <v>74</v>
      </c>
      <c r="C122" s="385" t="s">
        <v>72</v>
      </c>
      <c r="D122" s="440" t="str">
        <f t="shared" si="1"/>
        <v>NO</v>
      </c>
      <c r="E122" s="115">
        <v>0.91422967720522752</v>
      </c>
      <c r="F122" s="116">
        <v>0.48209315795444935</v>
      </c>
      <c r="G122" s="116">
        <v>1</v>
      </c>
      <c r="H122" s="116">
        <v>5.7910402675298567E-2</v>
      </c>
      <c r="I122" s="116">
        <v>-3.0655549578672447E-2</v>
      </c>
      <c r="J122" s="117">
        <v>1.8591149039891275</v>
      </c>
      <c r="K122" s="107"/>
    </row>
    <row r="123" spans="2:11" x14ac:dyDescent="0.55000000000000004">
      <c r="B123" s="505" t="s">
        <v>77</v>
      </c>
      <c r="C123" s="118" t="s">
        <v>72</v>
      </c>
      <c r="D123" s="440" t="str">
        <f t="shared" si="1"/>
        <v>NO</v>
      </c>
      <c r="E123" s="119">
        <v>0.91173113777481229</v>
      </c>
      <c r="F123" s="120">
        <v>0.54573960326695925</v>
      </c>
      <c r="G123" s="120">
        <v>1</v>
      </c>
      <c r="H123" s="120">
        <v>9.4793991988502913E-2</v>
      </c>
      <c r="I123" s="120">
        <v>-0.15789882956560519</v>
      </c>
      <c r="J123" s="121">
        <v>1.9813611051152298</v>
      </c>
      <c r="K123" s="107"/>
    </row>
    <row r="124" spans="2:11" x14ac:dyDescent="0.55000000000000004">
      <c r="B124" s="505" t="s">
        <v>72</v>
      </c>
      <c r="C124" s="118" t="s">
        <v>77</v>
      </c>
      <c r="D124" s="440" t="str">
        <f t="shared" si="1"/>
        <v>NO</v>
      </c>
      <c r="E124" s="119">
        <v>-0.91173113777481229</v>
      </c>
      <c r="F124" s="120">
        <v>0.54573960326695936</v>
      </c>
      <c r="G124" s="120">
        <v>1</v>
      </c>
      <c r="H124" s="120">
        <v>9.4793991988503024E-2</v>
      </c>
      <c r="I124" s="120">
        <v>-1.98136110511523</v>
      </c>
      <c r="J124" s="121">
        <v>0.15789882956560541</v>
      </c>
      <c r="K124" s="107"/>
    </row>
    <row r="125" spans="2:11" x14ac:dyDescent="0.55000000000000004">
      <c r="B125" s="505" t="s">
        <v>70</v>
      </c>
      <c r="C125" s="118" t="s">
        <v>78</v>
      </c>
      <c r="D125" s="440" t="str">
        <f t="shared" si="1"/>
        <v>NO</v>
      </c>
      <c r="E125" s="119">
        <v>-0.95197907527934844</v>
      </c>
      <c r="F125" s="120">
        <v>0.58104645192530502</v>
      </c>
      <c r="G125" s="120">
        <v>1</v>
      </c>
      <c r="H125" s="120">
        <v>0.10134094548947226</v>
      </c>
      <c r="I125" s="120">
        <v>-2.0908091943977301</v>
      </c>
      <c r="J125" s="121">
        <v>0.18685104383903317</v>
      </c>
      <c r="K125" s="107"/>
    </row>
    <row r="126" spans="2:11" x14ac:dyDescent="0.55000000000000004">
      <c r="B126" s="505" t="s">
        <v>78</v>
      </c>
      <c r="C126" s="118" t="s">
        <v>70</v>
      </c>
      <c r="D126" s="440" t="str">
        <f t="shared" si="1"/>
        <v>NO</v>
      </c>
      <c r="E126" s="119">
        <v>0.95197907527934844</v>
      </c>
      <c r="F126" s="120">
        <v>0.58104645192530513</v>
      </c>
      <c r="G126" s="120">
        <v>1</v>
      </c>
      <c r="H126" s="120">
        <v>0.10134094548947248</v>
      </c>
      <c r="I126" s="120">
        <v>-0.18685104383903339</v>
      </c>
      <c r="J126" s="121">
        <v>2.0908091943977301</v>
      </c>
      <c r="K126" s="107"/>
    </row>
    <row r="127" spans="2:11" x14ac:dyDescent="0.55000000000000004">
      <c r="B127" s="505" t="s">
        <v>74</v>
      </c>
      <c r="C127" s="118" t="s">
        <v>75</v>
      </c>
      <c r="D127" s="440" t="str">
        <f t="shared" si="1"/>
        <v>NO</v>
      </c>
      <c r="E127" s="119">
        <v>0.72813965883054332</v>
      </c>
      <c r="F127" s="120">
        <v>0.46394758406539977</v>
      </c>
      <c r="G127" s="120">
        <v>1</v>
      </c>
      <c r="H127" s="120">
        <v>0.11654456521781109</v>
      </c>
      <c r="I127" s="120">
        <v>-0.18118089665200909</v>
      </c>
      <c r="J127" s="121">
        <v>1.6374602143130956</v>
      </c>
      <c r="K127" s="107"/>
    </row>
    <row r="128" spans="2:11" x14ac:dyDescent="0.55000000000000004">
      <c r="B128" s="505" t="s">
        <v>75</v>
      </c>
      <c r="C128" s="118" t="s">
        <v>74</v>
      </c>
      <c r="D128" s="440" t="str">
        <f t="shared" si="1"/>
        <v>NO</v>
      </c>
      <c r="E128" s="119">
        <v>-0.72813965883054332</v>
      </c>
      <c r="F128" s="120">
        <v>0.46394758406539965</v>
      </c>
      <c r="G128" s="120">
        <v>1</v>
      </c>
      <c r="H128" s="120">
        <v>0.11654456521781142</v>
      </c>
      <c r="I128" s="120">
        <v>-1.6374602143130956</v>
      </c>
      <c r="J128" s="121">
        <v>0.18118089665200887</v>
      </c>
      <c r="K128" s="107"/>
    </row>
    <row r="129" spans="2:11" x14ac:dyDescent="0.55000000000000004">
      <c r="B129" s="505" t="s">
        <v>77</v>
      </c>
      <c r="C129" s="118" t="s">
        <v>73</v>
      </c>
      <c r="D129" s="440" t="str">
        <f t="shared" si="1"/>
        <v>NO</v>
      </c>
      <c r="E129" s="119">
        <v>0.88063755273679223</v>
      </c>
      <c r="F129" s="120">
        <v>0.56121179783552722</v>
      </c>
      <c r="G129" s="120">
        <v>1</v>
      </c>
      <c r="H129" s="120">
        <v>0.11660798554012353</v>
      </c>
      <c r="I129" s="120">
        <v>-0.21931735871981473</v>
      </c>
      <c r="J129" s="121">
        <v>1.9805924641933992</v>
      </c>
      <c r="K129" s="107"/>
    </row>
    <row r="130" spans="2:11" x14ac:dyDescent="0.55000000000000004">
      <c r="B130" s="505" t="s">
        <v>73</v>
      </c>
      <c r="C130" s="118" t="s">
        <v>77</v>
      </c>
      <c r="D130" s="440" t="str">
        <f t="shared" si="1"/>
        <v>NO</v>
      </c>
      <c r="E130" s="119">
        <v>-0.88063755273679223</v>
      </c>
      <c r="F130" s="120">
        <v>0.56121179783552722</v>
      </c>
      <c r="G130" s="120">
        <v>1</v>
      </c>
      <c r="H130" s="120">
        <v>0.11660798554012364</v>
      </c>
      <c r="I130" s="120">
        <v>-1.9805924641933992</v>
      </c>
      <c r="J130" s="121">
        <v>0.21931735871981473</v>
      </c>
      <c r="K130" s="107"/>
    </row>
    <row r="131" spans="2:11" x14ac:dyDescent="0.55000000000000004">
      <c r="B131" s="505" t="s">
        <v>71</v>
      </c>
      <c r="C131" s="118" t="s">
        <v>77</v>
      </c>
      <c r="D131" s="440" t="str">
        <f t="shared" si="1"/>
        <v>NO</v>
      </c>
      <c r="E131" s="119">
        <v>-0.85332282214961819</v>
      </c>
      <c r="F131" s="120">
        <v>0.55266506752937872</v>
      </c>
      <c r="G131" s="120">
        <v>1</v>
      </c>
      <c r="H131" s="120">
        <v>0.12258484438632866</v>
      </c>
      <c r="I131" s="120">
        <v>-1.936526450020597</v>
      </c>
      <c r="J131" s="121">
        <v>0.22988080572136071</v>
      </c>
      <c r="K131" s="107"/>
    </row>
    <row r="132" spans="2:11" x14ac:dyDescent="0.55000000000000004">
      <c r="B132" s="505" t="s">
        <v>77</v>
      </c>
      <c r="C132" s="118" t="s">
        <v>71</v>
      </c>
      <c r="D132" s="440" t="str">
        <f t="shared" si="1"/>
        <v>NO</v>
      </c>
      <c r="E132" s="119">
        <v>0.85332282214961819</v>
      </c>
      <c r="F132" s="120">
        <v>0.55266506752937883</v>
      </c>
      <c r="G132" s="120">
        <v>1</v>
      </c>
      <c r="H132" s="120">
        <v>0.12258484438632888</v>
      </c>
      <c r="I132" s="120">
        <v>-0.22988080572136094</v>
      </c>
      <c r="J132" s="121">
        <v>1.9365264500205974</v>
      </c>
      <c r="K132" s="107"/>
    </row>
    <row r="133" spans="2:11" x14ac:dyDescent="0.55000000000000004">
      <c r="B133" s="505" t="s">
        <v>72</v>
      </c>
      <c r="C133" s="114" t="s">
        <v>79</v>
      </c>
      <c r="D133" s="440" t="str">
        <f t="shared" si="1"/>
        <v>NO</v>
      </c>
      <c r="E133" s="115">
        <v>-0.41851282309793281</v>
      </c>
      <c r="F133" s="116">
        <v>0.30611512545761382</v>
      </c>
      <c r="G133" s="116">
        <v>1</v>
      </c>
      <c r="H133" s="116">
        <v>0.1715705859188188</v>
      </c>
      <c r="I133" s="116">
        <v>-1.018487444117816</v>
      </c>
      <c r="J133" s="117">
        <v>0.18146179792195039</v>
      </c>
      <c r="K133" s="107"/>
    </row>
    <row r="134" spans="2:11" x14ac:dyDescent="0.55000000000000004">
      <c r="B134" s="505" t="s">
        <v>79</v>
      </c>
      <c r="C134" s="118" t="s">
        <v>72</v>
      </c>
      <c r="D134" s="440" t="str">
        <f t="shared" si="1"/>
        <v>NO</v>
      </c>
      <c r="E134" s="119">
        <v>0.41851282309793281</v>
      </c>
      <c r="F134" s="120">
        <v>0.30611512545761377</v>
      </c>
      <c r="G134" s="120">
        <v>1</v>
      </c>
      <c r="H134" s="120">
        <v>0.1715705859188188</v>
      </c>
      <c r="I134" s="120">
        <v>-0.18146179792195027</v>
      </c>
      <c r="J134" s="121">
        <v>1.0184874441178158</v>
      </c>
      <c r="K134" s="107"/>
    </row>
    <row r="135" spans="2:11" x14ac:dyDescent="0.55000000000000004">
      <c r="B135" s="505" t="s">
        <v>72</v>
      </c>
      <c r="C135" s="118" t="s">
        <v>78</v>
      </c>
      <c r="D135" s="440" t="str">
        <f t="shared" si="1"/>
        <v>NO</v>
      </c>
      <c r="E135" s="119">
        <v>-0.77172926669930786</v>
      </c>
      <c r="F135" s="120">
        <v>0.57631885467153132</v>
      </c>
      <c r="G135" s="120">
        <v>1</v>
      </c>
      <c r="H135" s="120">
        <v>0.18054902784165172</v>
      </c>
      <c r="I135" s="120">
        <v>-1.9012934654668825</v>
      </c>
      <c r="J135" s="121">
        <v>0.35783493206826678</v>
      </c>
      <c r="K135" s="107"/>
    </row>
    <row r="136" spans="2:11" x14ac:dyDescent="0.55000000000000004">
      <c r="B136" s="505" t="s">
        <v>78</v>
      </c>
      <c r="C136" s="118" t="s">
        <v>72</v>
      </c>
      <c r="D136" s="440" t="str">
        <f t="shared" si="1"/>
        <v>NO</v>
      </c>
      <c r="E136" s="119">
        <v>0.77172926669930786</v>
      </c>
      <c r="F136" s="120">
        <v>0.57631885467153132</v>
      </c>
      <c r="G136" s="120">
        <v>1</v>
      </c>
      <c r="H136" s="120">
        <v>0.18054902784165172</v>
      </c>
      <c r="I136" s="120">
        <v>-0.35783493206826678</v>
      </c>
      <c r="J136" s="121">
        <v>1.9012934654668825</v>
      </c>
      <c r="K136" s="107"/>
    </row>
    <row r="137" spans="2:11" x14ac:dyDescent="0.55000000000000004">
      <c r="B137" s="505" t="s">
        <v>69</v>
      </c>
      <c r="C137" s="118" t="s">
        <v>75</v>
      </c>
      <c r="D137" s="440" t="str">
        <f t="shared" si="1"/>
        <v>NO</v>
      </c>
      <c r="E137" s="119">
        <v>0.71664286559322155</v>
      </c>
      <c r="F137" s="120">
        <v>0.53518239092040343</v>
      </c>
      <c r="G137" s="120">
        <v>1</v>
      </c>
      <c r="H137" s="120">
        <v>0.18055020838022318</v>
      </c>
      <c r="I137" s="120">
        <v>-0.33229534577080488</v>
      </c>
      <c r="J137" s="121">
        <v>1.765581076957248</v>
      </c>
      <c r="K137" s="107"/>
    </row>
    <row r="138" spans="2:11" x14ac:dyDescent="0.55000000000000004">
      <c r="B138" s="505" t="s">
        <v>75</v>
      </c>
      <c r="C138" s="118" t="s">
        <v>69</v>
      </c>
      <c r="D138" s="440" t="str">
        <f t="shared" si="1"/>
        <v>NO</v>
      </c>
      <c r="E138" s="119">
        <v>-0.71664286559322155</v>
      </c>
      <c r="F138" s="120">
        <v>0.53518239092040343</v>
      </c>
      <c r="G138" s="120">
        <v>1</v>
      </c>
      <c r="H138" s="120">
        <v>0.18055020838022318</v>
      </c>
      <c r="I138" s="120">
        <v>-1.765581076957248</v>
      </c>
      <c r="J138" s="121">
        <v>0.33229534577080488</v>
      </c>
      <c r="K138" s="107"/>
    </row>
    <row r="139" spans="2:11" x14ac:dyDescent="0.55000000000000004">
      <c r="B139" s="505" t="s">
        <v>76</v>
      </c>
      <c r="C139" s="386" t="s">
        <v>79</v>
      </c>
      <c r="D139" s="440" t="str">
        <f t="shared" si="1"/>
        <v>NO</v>
      </c>
      <c r="E139" s="119">
        <v>0.63809129852100932</v>
      </c>
      <c r="F139" s="120">
        <v>0.50208969514116419</v>
      </c>
      <c r="G139" s="120">
        <v>1</v>
      </c>
      <c r="H139" s="120">
        <v>0.20377449837108108</v>
      </c>
      <c r="I139" s="120">
        <v>-0.3459864209643676</v>
      </c>
      <c r="J139" s="121">
        <v>1.6221690180063861</v>
      </c>
      <c r="K139" s="107"/>
    </row>
    <row r="140" spans="2:11" x14ac:dyDescent="0.55000000000000004">
      <c r="B140" s="505" t="s">
        <v>79</v>
      </c>
      <c r="C140" s="118" t="s">
        <v>76</v>
      </c>
      <c r="D140" s="440" t="str">
        <f t="shared" si="1"/>
        <v>NO</v>
      </c>
      <c r="E140" s="119">
        <v>-0.63809129852100932</v>
      </c>
      <c r="F140" s="120">
        <v>0.50208969514116419</v>
      </c>
      <c r="G140" s="120">
        <v>1</v>
      </c>
      <c r="H140" s="120">
        <v>0.20377449837108108</v>
      </c>
      <c r="I140" s="120">
        <v>-1.6221690180063861</v>
      </c>
      <c r="J140" s="121">
        <v>0.3459864209643676</v>
      </c>
      <c r="K140" s="107"/>
    </row>
    <row r="141" spans="2:11" x14ac:dyDescent="0.55000000000000004">
      <c r="B141" s="505" t="s">
        <v>75</v>
      </c>
      <c r="C141" s="118" t="s">
        <v>76</v>
      </c>
      <c r="D141" s="440" t="str">
        <f t="shared" si="1"/>
        <v>NO</v>
      </c>
      <c r="E141" s="119">
        <v>-0.87051410324425793</v>
      </c>
      <c r="F141" s="120">
        <v>0.68720311525584687</v>
      </c>
      <c r="G141" s="120">
        <v>1</v>
      </c>
      <c r="H141" s="120">
        <v>0.20524492607968114</v>
      </c>
      <c r="I141" s="120">
        <v>-2.2174074592094453</v>
      </c>
      <c r="J141" s="121">
        <v>0.47637925272092951</v>
      </c>
      <c r="K141" s="107"/>
    </row>
    <row r="142" spans="2:11" x14ac:dyDescent="0.55000000000000004">
      <c r="B142" s="505" t="s">
        <v>76</v>
      </c>
      <c r="C142" s="118" t="s">
        <v>75</v>
      </c>
      <c r="D142" s="440" t="str">
        <f t="shared" si="1"/>
        <v>NO</v>
      </c>
      <c r="E142" s="119">
        <v>0.87051410324425793</v>
      </c>
      <c r="F142" s="120">
        <v>0.68720311525584687</v>
      </c>
      <c r="G142" s="120">
        <v>1</v>
      </c>
      <c r="H142" s="120">
        <v>0.20524492607968114</v>
      </c>
      <c r="I142" s="120">
        <v>-0.47637925272092951</v>
      </c>
      <c r="J142" s="121">
        <v>2.2174074592094453</v>
      </c>
      <c r="K142" s="107"/>
    </row>
    <row r="143" spans="2:11" x14ac:dyDescent="0.55000000000000004">
      <c r="B143" s="505" t="s">
        <v>73</v>
      </c>
      <c r="C143" s="118" t="s">
        <v>78</v>
      </c>
      <c r="D143" s="440" t="str">
        <f t="shared" si="1"/>
        <v>NO</v>
      </c>
      <c r="E143" s="119">
        <v>-0.74063568166128779</v>
      </c>
      <c r="F143" s="120">
        <v>0.59099102337151621</v>
      </c>
      <c r="G143" s="120">
        <v>1</v>
      </c>
      <c r="H143" s="120">
        <v>0.21012940164999616</v>
      </c>
      <c r="I143" s="120">
        <v>-1.8989568026559287</v>
      </c>
      <c r="J143" s="121">
        <v>0.41768543933335311</v>
      </c>
      <c r="K143" s="107"/>
    </row>
    <row r="144" spans="2:11" x14ac:dyDescent="0.55000000000000004">
      <c r="B144" s="505" t="s">
        <v>78</v>
      </c>
      <c r="C144" s="385" t="s">
        <v>73</v>
      </c>
      <c r="D144" s="440" t="str">
        <f t="shared" ref="D144:D207" si="2">IF(H144&lt;0.006818,"YES","NO")</f>
        <v>NO</v>
      </c>
      <c r="E144" s="115">
        <v>0.74063568166128779</v>
      </c>
      <c r="F144" s="116">
        <v>0.59099102337151632</v>
      </c>
      <c r="G144" s="116">
        <v>1</v>
      </c>
      <c r="H144" s="116">
        <v>0.21012940164999616</v>
      </c>
      <c r="I144" s="116">
        <v>-0.41768543933335334</v>
      </c>
      <c r="J144" s="117">
        <v>1.8989568026559289</v>
      </c>
      <c r="K144" s="107"/>
    </row>
    <row r="145" spans="2:11" x14ac:dyDescent="0.55000000000000004">
      <c r="B145" s="505" t="s">
        <v>74</v>
      </c>
      <c r="C145" s="118" t="s">
        <v>68</v>
      </c>
      <c r="D145" s="440" t="str">
        <f t="shared" si="2"/>
        <v>NO</v>
      </c>
      <c r="E145" s="119">
        <v>-0.50628346744746477</v>
      </c>
      <c r="F145" s="120">
        <v>0.40520542870793974</v>
      </c>
      <c r="G145" s="120">
        <v>1</v>
      </c>
      <c r="H145" s="120">
        <v>0.21150094127596442</v>
      </c>
      <c r="I145" s="120">
        <v>-1.3004715140551388</v>
      </c>
      <c r="J145" s="121">
        <v>0.2879045791602094</v>
      </c>
      <c r="K145" s="107"/>
    </row>
    <row r="146" spans="2:11" x14ac:dyDescent="0.55000000000000004">
      <c r="B146" s="505" t="s">
        <v>68</v>
      </c>
      <c r="C146" s="118" t="s">
        <v>74</v>
      </c>
      <c r="D146" s="440" t="str">
        <f t="shared" si="2"/>
        <v>NO</v>
      </c>
      <c r="E146" s="119">
        <v>0.50628346744746477</v>
      </c>
      <c r="F146" s="120">
        <v>0.4052054287079398</v>
      </c>
      <c r="G146" s="120">
        <v>1</v>
      </c>
      <c r="H146" s="120">
        <v>0.21150094127596453</v>
      </c>
      <c r="I146" s="120">
        <v>-0.28790457916020951</v>
      </c>
      <c r="J146" s="121">
        <v>1.3004715140551391</v>
      </c>
      <c r="K146" s="107"/>
    </row>
    <row r="147" spans="2:11" x14ac:dyDescent="0.55000000000000004">
      <c r="B147" s="505" t="s">
        <v>71</v>
      </c>
      <c r="C147" s="118" t="s">
        <v>78</v>
      </c>
      <c r="D147" s="440" t="str">
        <f t="shared" si="2"/>
        <v>NO</v>
      </c>
      <c r="E147" s="119">
        <v>-0.71332095107411386</v>
      </c>
      <c r="F147" s="120">
        <v>0.58288110669602222</v>
      </c>
      <c r="G147" s="120">
        <v>1</v>
      </c>
      <c r="H147" s="120">
        <v>0.22103347646087135</v>
      </c>
      <c r="I147" s="120">
        <v>-1.8557469274671656</v>
      </c>
      <c r="J147" s="121">
        <v>0.4291050253189379</v>
      </c>
      <c r="K147" s="107"/>
    </row>
    <row r="148" spans="2:11" x14ac:dyDescent="0.55000000000000004">
      <c r="B148" s="505" t="s">
        <v>78</v>
      </c>
      <c r="C148" s="118" t="s">
        <v>71</v>
      </c>
      <c r="D148" s="440" t="str">
        <f t="shared" si="2"/>
        <v>NO</v>
      </c>
      <c r="E148" s="119">
        <v>0.71332095107411386</v>
      </c>
      <c r="F148" s="120">
        <v>0.58288110669602222</v>
      </c>
      <c r="G148" s="120">
        <v>1</v>
      </c>
      <c r="H148" s="120">
        <v>0.22103347646087135</v>
      </c>
      <c r="I148" s="120">
        <v>-0.4291050253189379</v>
      </c>
      <c r="J148" s="121">
        <v>1.8557469274671656</v>
      </c>
      <c r="K148" s="107"/>
    </row>
    <row r="149" spans="2:11" x14ac:dyDescent="0.55000000000000004">
      <c r="B149" s="505" t="s">
        <v>68</v>
      </c>
      <c r="C149" s="118" t="s">
        <v>78</v>
      </c>
      <c r="D149" s="440" t="str">
        <f t="shared" si="2"/>
        <v>NO</v>
      </c>
      <c r="E149" s="119">
        <v>0.64878387795338432</v>
      </c>
      <c r="F149" s="120">
        <v>0.55556758055823396</v>
      </c>
      <c r="G149" s="120">
        <v>1</v>
      </c>
      <c r="H149" s="120">
        <v>0.24289321625004423</v>
      </c>
      <c r="I149" s="120">
        <v>-0.44010857091880906</v>
      </c>
      <c r="J149" s="121">
        <v>1.7376763268255777</v>
      </c>
      <c r="K149" s="107"/>
    </row>
    <row r="150" spans="2:11" x14ac:dyDescent="0.55000000000000004">
      <c r="B150" s="505" t="s">
        <v>78</v>
      </c>
      <c r="C150" s="118" t="s">
        <v>68</v>
      </c>
      <c r="D150" s="440" t="str">
        <f t="shared" si="2"/>
        <v>NO</v>
      </c>
      <c r="E150" s="119">
        <v>-0.64878387795338432</v>
      </c>
      <c r="F150" s="120">
        <v>0.55556758055823396</v>
      </c>
      <c r="G150" s="120">
        <v>1</v>
      </c>
      <c r="H150" s="120">
        <v>0.24289321625004423</v>
      </c>
      <c r="I150" s="120">
        <v>-1.7376763268255777</v>
      </c>
      <c r="J150" s="121">
        <v>0.44010857091880906</v>
      </c>
      <c r="K150" s="107"/>
    </row>
    <row r="151" spans="2:11" x14ac:dyDescent="0.55000000000000004">
      <c r="B151" s="505" t="s">
        <v>74</v>
      </c>
      <c r="C151" s="386" t="s">
        <v>79</v>
      </c>
      <c r="D151" s="440" t="str">
        <f t="shared" si="2"/>
        <v>NO</v>
      </c>
      <c r="E151" s="119">
        <v>0.49571685410729471</v>
      </c>
      <c r="F151" s="120">
        <v>0.42567099153578619</v>
      </c>
      <c r="G151" s="120">
        <v>1</v>
      </c>
      <c r="H151" s="120">
        <v>0.24419957469889975</v>
      </c>
      <c r="I151" s="120">
        <v>-0.33858295856630027</v>
      </c>
      <c r="J151" s="121">
        <v>1.3300166667808897</v>
      </c>
      <c r="K151" s="107"/>
    </row>
    <row r="152" spans="2:11" x14ac:dyDescent="0.55000000000000004">
      <c r="B152" s="505" t="s">
        <v>79</v>
      </c>
      <c r="C152" s="118" t="s">
        <v>74</v>
      </c>
      <c r="D152" s="440" t="str">
        <f t="shared" si="2"/>
        <v>NO</v>
      </c>
      <c r="E152" s="119">
        <v>-0.49571685410729471</v>
      </c>
      <c r="F152" s="120">
        <v>0.42567099153578619</v>
      </c>
      <c r="G152" s="120">
        <v>1</v>
      </c>
      <c r="H152" s="120">
        <v>0.24419957469889975</v>
      </c>
      <c r="I152" s="120">
        <v>-1.3300166667808897</v>
      </c>
      <c r="J152" s="121">
        <v>0.33858295856630027</v>
      </c>
      <c r="K152" s="107"/>
    </row>
    <row r="153" spans="2:11" x14ac:dyDescent="0.55000000000000004">
      <c r="B153" s="505" t="s">
        <v>73</v>
      </c>
      <c r="C153" s="386" t="s">
        <v>79</v>
      </c>
      <c r="D153" s="440" t="str">
        <f t="shared" si="2"/>
        <v>NO</v>
      </c>
      <c r="E153" s="119">
        <v>-0.38741923805991274</v>
      </c>
      <c r="F153" s="120">
        <v>0.33291656235419925</v>
      </c>
      <c r="G153" s="120">
        <v>1</v>
      </c>
      <c r="H153" s="120">
        <v>0.24454045313263328</v>
      </c>
      <c r="I153" s="120">
        <v>-1.0399237101310264</v>
      </c>
      <c r="J153" s="121">
        <v>0.26508523401120088</v>
      </c>
      <c r="K153" s="107"/>
    </row>
    <row r="154" spans="2:11" x14ac:dyDescent="0.55000000000000004">
      <c r="B154" s="505" t="s">
        <v>79</v>
      </c>
      <c r="C154" s="118" t="s">
        <v>73</v>
      </c>
      <c r="D154" s="440" t="str">
        <f t="shared" si="2"/>
        <v>NO</v>
      </c>
      <c r="E154" s="119">
        <v>0.38741923805991274</v>
      </c>
      <c r="F154" s="120">
        <v>0.33291656235419925</v>
      </c>
      <c r="G154" s="120">
        <v>1</v>
      </c>
      <c r="H154" s="120">
        <v>0.24454045313263328</v>
      </c>
      <c r="I154" s="120">
        <v>-0.26508523401120088</v>
      </c>
      <c r="J154" s="121">
        <v>1.0399237101310264</v>
      </c>
      <c r="K154" s="107"/>
    </row>
    <row r="155" spans="2:11" x14ac:dyDescent="0.55000000000000004">
      <c r="B155" s="505" t="s">
        <v>71</v>
      </c>
      <c r="C155" s="114" t="s">
        <v>79</v>
      </c>
      <c r="D155" s="440" t="str">
        <f t="shared" si="2"/>
        <v>NO</v>
      </c>
      <c r="E155" s="115">
        <v>-0.3601045074727387</v>
      </c>
      <c r="F155" s="116">
        <v>0.31829771021357545</v>
      </c>
      <c r="G155" s="116">
        <v>1</v>
      </c>
      <c r="H155" s="116">
        <v>0.25790993145485963</v>
      </c>
      <c r="I155" s="116">
        <v>-0.98395655585291331</v>
      </c>
      <c r="J155" s="117">
        <v>0.26374754090743591</v>
      </c>
      <c r="K155" s="107"/>
    </row>
    <row r="156" spans="2:11" x14ac:dyDescent="0.55000000000000004">
      <c r="B156" s="505" t="s">
        <v>79</v>
      </c>
      <c r="C156" s="118" t="s">
        <v>71</v>
      </c>
      <c r="D156" s="440" t="str">
        <f t="shared" si="2"/>
        <v>NO</v>
      </c>
      <c r="E156" s="119">
        <v>0.3601045074727387</v>
      </c>
      <c r="F156" s="120">
        <v>0.31829771021357545</v>
      </c>
      <c r="G156" s="120">
        <v>1</v>
      </c>
      <c r="H156" s="120">
        <v>0.25790993145485963</v>
      </c>
      <c r="I156" s="120">
        <v>-0.26374754090743591</v>
      </c>
      <c r="J156" s="121">
        <v>0.98395655585291331</v>
      </c>
      <c r="K156" s="107"/>
    </row>
    <row r="157" spans="2:11" x14ac:dyDescent="0.55000000000000004">
      <c r="B157" s="505" t="s">
        <v>75</v>
      </c>
      <c r="C157" s="118" t="s">
        <v>77</v>
      </c>
      <c r="D157" s="440" t="str">
        <f t="shared" si="2"/>
        <v>NO</v>
      </c>
      <c r="E157" s="119">
        <v>-0.7256411194001281</v>
      </c>
      <c r="F157" s="120">
        <v>0.71653832366793702</v>
      </c>
      <c r="G157" s="120">
        <v>1</v>
      </c>
      <c r="H157" s="120">
        <v>0.3112016381291427</v>
      </c>
      <c r="I157" s="120">
        <v>-2.1300304273319886</v>
      </c>
      <c r="J157" s="121">
        <v>0.67874818853173224</v>
      </c>
      <c r="K157" s="107"/>
    </row>
    <row r="158" spans="2:11" x14ac:dyDescent="0.55000000000000004">
      <c r="B158" s="505" t="s">
        <v>77</v>
      </c>
      <c r="C158" s="118" t="s">
        <v>75</v>
      </c>
      <c r="D158" s="440" t="str">
        <f t="shared" si="2"/>
        <v>NO</v>
      </c>
      <c r="E158" s="119">
        <v>0.7256411194001281</v>
      </c>
      <c r="F158" s="120">
        <v>0.71653832366793702</v>
      </c>
      <c r="G158" s="120">
        <v>1</v>
      </c>
      <c r="H158" s="120">
        <v>0.3112016381291427</v>
      </c>
      <c r="I158" s="120">
        <v>-0.67874818853173224</v>
      </c>
      <c r="J158" s="121">
        <v>2.1300304273319886</v>
      </c>
      <c r="K158" s="107"/>
    </row>
    <row r="159" spans="2:11" x14ac:dyDescent="0.55000000000000004">
      <c r="B159" s="505" t="s">
        <v>68</v>
      </c>
      <c r="C159" s="118" t="s">
        <v>77</v>
      </c>
      <c r="D159" s="440" t="str">
        <f t="shared" si="2"/>
        <v>NO</v>
      </c>
      <c r="E159" s="119">
        <v>0.50878200687788</v>
      </c>
      <c r="F159" s="120">
        <v>0.52377822491146209</v>
      </c>
      <c r="G159" s="120">
        <v>1</v>
      </c>
      <c r="H159" s="120">
        <v>0.33136448736958246</v>
      </c>
      <c r="I159" s="120">
        <v>-0.51780444983490559</v>
      </c>
      <c r="J159" s="121">
        <v>1.5353684635906655</v>
      </c>
      <c r="K159" s="107"/>
    </row>
    <row r="160" spans="2:11" x14ac:dyDescent="0.55000000000000004">
      <c r="B160" s="505" t="s">
        <v>77</v>
      </c>
      <c r="C160" s="118" t="s">
        <v>68</v>
      </c>
      <c r="D160" s="440" t="str">
        <f t="shared" si="2"/>
        <v>NO</v>
      </c>
      <c r="E160" s="119">
        <v>-0.50878200687788</v>
      </c>
      <c r="F160" s="120">
        <v>0.52377822491146209</v>
      </c>
      <c r="G160" s="120">
        <v>1</v>
      </c>
      <c r="H160" s="120">
        <v>0.33136448736958246</v>
      </c>
      <c r="I160" s="120">
        <v>-1.5353684635906655</v>
      </c>
      <c r="J160" s="121">
        <v>0.51780444983490559</v>
      </c>
      <c r="K160" s="107"/>
    </row>
    <row r="161" spans="2:11" x14ac:dyDescent="0.55000000000000004">
      <c r="B161" s="505" t="s">
        <v>77</v>
      </c>
      <c r="C161" s="386" t="s">
        <v>79</v>
      </c>
      <c r="D161" s="440" t="str">
        <f t="shared" si="2"/>
        <v>NO</v>
      </c>
      <c r="E161" s="119">
        <v>0.49321831467687949</v>
      </c>
      <c r="F161" s="120">
        <v>0.55072214499047145</v>
      </c>
      <c r="G161" s="120">
        <v>1</v>
      </c>
      <c r="H161" s="120">
        <v>0.37047462216251204</v>
      </c>
      <c r="I161" s="120">
        <v>-0.58617725499309004</v>
      </c>
      <c r="J161" s="121">
        <v>1.5726138843468491</v>
      </c>
      <c r="K161" s="107"/>
    </row>
    <row r="162" spans="2:11" x14ac:dyDescent="0.55000000000000004">
      <c r="B162" s="505" t="s">
        <v>79</v>
      </c>
      <c r="C162" s="118" t="s">
        <v>77</v>
      </c>
      <c r="D162" s="440" t="str">
        <f t="shared" si="2"/>
        <v>NO</v>
      </c>
      <c r="E162" s="119">
        <v>-0.49321831467687949</v>
      </c>
      <c r="F162" s="120">
        <v>0.55072214499047145</v>
      </c>
      <c r="G162" s="120">
        <v>1</v>
      </c>
      <c r="H162" s="120">
        <v>0.37047462216251204</v>
      </c>
      <c r="I162" s="120">
        <v>-1.5726138843468491</v>
      </c>
      <c r="J162" s="121">
        <v>0.58617725499309004</v>
      </c>
      <c r="K162" s="107"/>
    </row>
    <row r="163" spans="2:11" x14ac:dyDescent="0.55000000000000004">
      <c r="B163" s="505" t="s">
        <v>75</v>
      </c>
      <c r="C163" s="118" t="s">
        <v>78</v>
      </c>
      <c r="D163" s="440" t="str">
        <f t="shared" si="2"/>
        <v>NO</v>
      </c>
      <c r="E163" s="119">
        <v>-0.58563924832462377</v>
      </c>
      <c r="F163" s="120">
        <v>0.74009382983563965</v>
      </c>
      <c r="G163" s="120">
        <v>1</v>
      </c>
      <c r="H163" s="120">
        <v>0.4287665829612507</v>
      </c>
      <c r="I163" s="120">
        <v>-2.0361964999827924</v>
      </c>
      <c r="J163" s="121">
        <v>0.86491800333354485</v>
      </c>
      <c r="K163" s="107"/>
    </row>
    <row r="164" spans="2:11" x14ac:dyDescent="0.55000000000000004">
      <c r="B164" s="505" t="s">
        <v>78</v>
      </c>
      <c r="C164" s="118" t="s">
        <v>75</v>
      </c>
      <c r="D164" s="440" t="str">
        <f t="shared" si="2"/>
        <v>NO</v>
      </c>
      <c r="E164" s="119">
        <v>0.58563924832462377</v>
      </c>
      <c r="F164" s="120">
        <v>0.74009382983563965</v>
      </c>
      <c r="G164" s="120">
        <v>1</v>
      </c>
      <c r="H164" s="120">
        <v>0.4287665829612507</v>
      </c>
      <c r="I164" s="120">
        <v>-0.86491800333354485</v>
      </c>
      <c r="J164" s="121">
        <v>2.0361964999827924</v>
      </c>
      <c r="K164" s="107"/>
    </row>
    <row r="165" spans="2:11" x14ac:dyDescent="0.55000000000000004">
      <c r="B165" s="505" t="s">
        <v>70</v>
      </c>
      <c r="C165" s="118" t="s">
        <v>71</v>
      </c>
      <c r="D165" s="440" t="str">
        <f t="shared" si="2"/>
        <v>NO</v>
      </c>
      <c r="E165" s="119">
        <v>-0.23865812420523458</v>
      </c>
      <c r="F165" s="120">
        <v>0.31255715094263536</v>
      </c>
      <c r="G165" s="120">
        <v>1</v>
      </c>
      <c r="H165" s="120">
        <v>0.44512570609938751</v>
      </c>
      <c r="I165" s="120">
        <v>-0.85125888316324916</v>
      </c>
      <c r="J165" s="121">
        <v>0.37394263475278</v>
      </c>
      <c r="K165" s="107"/>
    </row>
    <row r="166" spans="2:11" x14ac:dyDescent="0.55000000000000004">
      <c r="B166" s="505" t="s">
        <v>71</v>
      </c>
      <c r="C166" s="385" t="s">
        <v>70</v>
      </c>
      <c r="D166" s="440" t="str">
        <f t="shared" si="2"/>
        <v>NO</v>
      </c>
      <c r="E166" s="115">
        <v>0.23865812420523458</v>
      </c>
      <c r="F166" s="116">
        <v>0.31255715094263536</v>
      </c>
      <c r="G166" s="116">
        <v>1</v>
      </c>
      <c r="H166" s="116">
        <v>0.44512570609938751</v>
      </c>
      <c r="I166" s="116">
        <v>-0.37394263475278</v>
      </c>
      <c r="J166" s="117">
        <v>0.85125888316324916</v>
      </c>
      <c r="K166" s="107"/>
    </row>
    <row r="167" spans="2:11" x14ac:dyDescent="0.55000000000000004">
      <c r="B167" s="505" t="s">
        <v>76</v>
      </c>
      <c r="C167" s="118" t="s">
        <v>68</v>
      </c>
      <c r="D167" s="440" t="str">
        <f t="shared" si="2"/>
        <v>NO</v>
      </c>
      <c r="E167" s="119">
        <v>-0.36390902303375017</v>
      </c>
      <c r="F167" s="120">
        <v>0.48287118491776498</v>
      </c>
      <c r="G167" s="120">
        <v>1</v>
      </c>
      <c r="H167" s="120">
        <v>0.45106792742097512</v>
      </c>
      <c r="I167" s="120">
        <v>-1.3103191546447499</v>
      </c>
      <c r="J167" s="121">
        <v>0.58250110857724957</v>
      </c>
      <c r="K167" s="107"/>
    </row>
    <row r="168" spans="2:11" x14ac:dyDescent="0.55000000000000004">
      <c r="B168" s="505" t="s">
        <v>68</v>
      </c>
      <c r="C168" s="118" t="s">
        <v>76</v>
      </c>
      <c r="D168" s="440" t="str">
        <f t="shared" si="2"/>
        <v>NO</v>
      </c>
      <c r="E168" s="119">
        <v>0.36390902303375017</v>
      </c>
      <c r="F168" s="120">
        <v>0.48287118491776504</v>
      </c>
      <c r="G168" s="120">
        <v>1</v>
      </c>
      <c r="H168" s="120">
        <v>0.45106792742097523</v>
      </c>
      <c r="I168" s="120">
        <v>-0.58250110857724968</v>
      </c>
      <c r="J168" s="121">
        <v>1.3103191546447501</v>
      </c>
      <c r="K168" s="107"/>
    </row>
    <row r="169" spans="2:11" x14ac:dyDescent="0.55000000000000004">
      <c r="B169" s="505" t="s">
        <v>70</v>
      </c>
      <c r="C169" s="118" t="s">
        <v>75</v>
      </c>
      <c r="D169" s="440" t="str">
        <f t="shared" si="2"/>
        <v>NO</v>
      </c>
      <c r="E169" s="119">
        <v>-0.36633982695472467</v>
      </c>
      <c r="F169" s="120">
        <v>0.56679556622453697</v>
      </c>
      <c r="G169" s="120">
        <v>1</v>
      </c>
      <c r="H169" s="120">
        <v>0.51806240904784406</v>
      </c>
      <c r="I169" s="120">
        <v>-1.4772387233518041</v>
      </c>
      <c r="J169" s="121">
        <v>0.74455906944235473</v>
      </c>
      <c r="K169" s="107"/>
    </row>
    <row r="170" spans="2:11" x14ac:dyDescent="0.55000000000000004">
      <c r="B170" s="505" t="s">
        <v>75</v>
      </c>
      <c r="C170" s="118" t="s">
        <v>70</v>
      </c>
      <c r="D170" s="440" t="str">
        <f t="shared" si="2"/>
        <v>NO</v>
      </c>
      <c r="E170" s="119">
        <v>0.36633982695472467</v>
      </c>
      <c r="F170" s="120">
        <v>0.56679556622453697</v>
      </c>
      <c r="G170" s="120">
        <v>1</v>
      </c>
      <c r="H170" s="120">
        <v>0.51806240904784406</v>
      </c>
      <c r="I170" s="120">
        <v>-0.74455906944235473</v>
      </c>
      <c r="J170" s="121">
        <v>1.4772387233518041</v>
      </c>
      <c r="K170" s="107"/>
    </row>
    <row r="171" spans="2:11" x14ac:dyDescent="0.55000000000000004">
      <c r="B171" s="505" t="s">
        <v>78</v>
      </c>
      <c r="C171" s="386" t="s">
        <v>79</v>
      </c>
      <c r="D171" s="440" t="str">
        <f t="shared" si="2"/>
        <v>NO</v>
      </c>
      <c r="E171" s="119">
        <v>0.35321644360137511</v>
      </c>
      <c r="F171" s="120">
        <v>0.57771827287001953</v>
      </c>
      <c r="G171" s="120">
        <v>1</v>
      </c>
      <c r="H171" s="120">
        <v>0.54093538513660255</v>
      </c>
      <c r="I171" s="120">
        <v>-0.77909056443454627</v>
      </c>
      <c r="J171" s="121">
        <v>1.4855234516372966</v>
      </c>
      <c r="K171" s="107"/>
    </row>
    <row r="172" spans="2:11" x14ac:dyDescent="0.55000000000000004">
      <c r="B172" s="505" t="s">
        <v>79</v>
      </c>
      <c r="C172" s="386" t="s">
        <v>78</v>
      </c>
      <c r="D172" s="440" t="str">
        <f t="shared" si="2"/>
        <v>NO</v>
      </c>
      <c r="E172" s="119">
        <v>-0.35321644360137511</v>
      </c>
      <c r="F172" s="120">
        <v>0.57771827287001953</v>
      </c>
      <c r="G172" s="120">
        <v>1</v>
      </c>
      <c r="H172" s="120">
        <v>0.54093538513660255</v>
      </c>
      <c r="I172" s="120">
        <v>-1.4855234516372966</v>
      </c>
      <c r="J172" s="121">
        <v>0.77909056443454627</v>
      </c>
      <c r="K172" s="107"/>
    </row>
    <row r="173" spans="2:11" x14ac:dyDescent="0.55000000000000004">
      <c r="B173" s="505" t="s">
        <v>70</v>
      </c>
      <c r="C173" s="118" t="s">
        <v>73</v>
      </c>
      <c r="D173" s="440" t="str">
        <f t="shared" si="2"/>
        <v>NO</v>
      </c>
      <c r="E173" s="119">
        <v>-0.21134339361806054</v>
      </c>
      <c r="F173" s="120">
        <v>0.35041222386885945</v>
      </c>
      <c r="G173" s="120">
        <v>1</v>
      </c>
      <c r="H173" s="120">
        <v>0.5464235980090163</v>
      </c>
      <c r="I173" s="120">
        <v>-0.89813873214361162</v>
      </c>
      <c r="J173" s="121">
        <v>0.47545194490749054</v>
      </c>
      <c r="K173" s="107"/>
    </row>
    <row r="174" spans="2:11" x14ac:dyDescent="0.55000000000000004">
      <c r="B174" s="505" t="s">
        <v>73</v>
      </c>
      <c r="C174" s="118" t="s">
        <v>70</v>
      </c>
      <c r="D174" s="440" t="str">
        <f t="shared" si="2"/>
        <v>NO</v>
      </c>
      <c r="E174" s="119">
        <v>0.21134339361806054</v>
      </c>
      <c r="F174" s="120">
        <v>0.3504122238688594</v>
      </c>
      <c r="G174" s="120">
        <v>1</v>
      </c>
      <c r="H174" s="120">
        <v>0.5464235980090163</v>
      </c>
      <c r="I174" s="120">
        <v>-0.47545194490749043</v>
      </c>
      <c r="J174" s="121">
        <v>0.89813873214361151</v>
      </c>
      <c r="K174" s="107"/>
    </row>
    <row r="175" spans="2:11" x14ac:dyDescent="0.55000000000000004">
      <c r="B175" s="505" t="s">
        <v>70</v>
      </c>
      <c r="C175" s="118" t="s">
        <v>72</v>
      </c>
      <c r="D175" s="440" t="str">
        <f t="shared" si="2"/>
        <v>NO</v>
      </c>
      <c r="E175" s="119">
        <v>-0.18024980858004047</v>
      </c>
      <c r="F175" s="120">
        <v>0.32505654766657727</v>
      </c>
      <c r="G175" s="120">
        <v>1</v>
      </c>
      <c r="H175" s="120">
        <v>0.57922417595391473</v>
      </c>
      <c r="I175" s="120">
        <v>-0.81734893494545913</v>
      </c>
      <c r="J175" s="121">
        <v>0.45684931778537818</v>
      </c>
      <c r="K175" s="107"/>
    </row>
    <row r="176" spans="2:11" x14ac:dyDescent="0.55000000000000004">
      <c r="B176" s="505" t="s">
        <v>72</v>
      </c>
      <c r="C176" s="118" t="s">
        <v>70</v>
      </c>
      <c r="D176" s="440" t="str">
        <f t="shared" si="2"/>
        <v>NO</v>
      </c>
      <c r="E176" s="119">
        <v>0.18024980858004047</v>
      </c>
      <c r="F176" s="120">
        <v>0.32505654766657727</v>
      </c>
      <c r="G176" s="120">
        <v>1</v>
      </c>
      <c r="H176" s="120">
        <v>0.57922417595391473</v>
      </c>
      <c r="I176" s="120">
        <v>-0.45684931778537818</v>
      </c>
      <c r="J176" s="121">
        <v>0.81734893494545913</v>
      </c>
      <c r="K176" s="107"/>
    </row>
    <row r="177" spans="2:11" x14ac:dyDescent="0.55000000000000004">
      <c r="B177" s="505" t="s">
        <v>76</v>
      </c>
      <c r="C177" s="385" t="s">
        <v>78</v>
      </c>
      <c r="D177" s="440" t="str">
        <f t="shared" si="2"/>
        <v>NO</v>
      </c>
      <c r="E177" s="115">
        <v>0.28487485491963421</v>
      </c>
      <c r="F177" s="116">
        <v>0.67889318566082946</v>
      </c>
      <c r="G177" s="116">
        <v>1</v>
      </c>
      <c r="H177" s="116">
        <v>0.67476555471954169</v>
      </c>
      <c r="I177" s="116">
        <v>-1.0457313383252553</v>
      </c>
      <c r="J177" s="117">
        <v>1.6154810481645239</v>
      </c>
      <c r="K177" s="107"/>
    </row>
    <row r="178" spans="2:11" x14ac:dyDescent="0.55000000000000004">
      <c r="B178" s="505" t="s">
        <v>78</v>
      </c>
      <c r="C178" s="118" t="s">
        <v>76</v>
      </c>
      <c r="D178" s="440" t="str">
        <f t="shared" si="2"/>
        <v>NO</v>
      </c>
      <c r="E178" s="119">
        <v>-0.28487485491963421</v>
      </c>
      <c r="F178" s="120">
        <v>0.67889318566082946</v>
      </c>
      <c r="G178" s="120">
        <v>1</v>
      </c>
      <c r="H178" s="120">
        <v>0.67476555471954169</v>
      </c>
      <c r="I178" s="120">
        <v>-1.6154810481645239</v>
      </c>
      <c r="J178" s="121">
        <v>1.0457313383252553</v>
      </c>
      <c r="K178" s="107"/>
    </row>
    <row r="179" spans="2:11" x14ac:dyDescent="0.55000000000000004">
      <c r="B179" s="505" t="s">
        <v>75</v>
      </c>
      <c r="C179" s="386" t="s">
        <v>79</v>
      </c>
      <c r="D179" s="440" t="str">
        <f t="shared" si="2"/>
        <v>NO</v>
      </c>
      <c r="E179" s="119">
        <v>-0.23242280472324861</v>
      </c>
      <c r="F179" s="120">
        <v>0.55614919288335751</v>
      </c>
      <c r="G179" s="120">
        <v>1</v>
      </c>
      <c r="H179" s="120">
        <v>0.67600964001763342</v>
      </c>
      <c r="I179" s="120">
        <v>-1.3224551928056487</v>
      </c>
      <c r="J179" s="121">
        <v>0.85760958335915149</v>
      </c>
      <c r="K179" s="107"/>
    </row>
    <row r="180" spans="2:11" x14ac:dyDescent="0.55000000000000004">
      <c r="B180" s="505" t="s">
        <v>79</v>
      </c>
      <c r="C180" s="118" t="s">
        <v>75</v>
      </c>
      <c r="D180" s="440" t="str">
        <f t="shared" si="2"/>
        <v>NO</v>
      </c>
      <c r="E180" s="119">
        <v>0.23242280472324861</v>
      </c>
      <c r="F180" s="120">
        <v>0.55614919288335751</v>
      </c>
      <c r="G180" s="120">
        <v>1</v>
      </c>
      <c r="H180" s="120">
        <v>0.67600964001763342</v>
      </c>
      <c r="I180" s="120">
        <v>-0.85760958335915149</v>
      </c>
      <c r="J180" s="121">
        <v>1.3224551928056487</v>
      </c>
      <c r="K180" s="107"/>
    </row>
    <row r="181" spans="2:11" x14ac:dyDescent="0.55000000000000004">
      <c r="B181" s="505" t="s">
        <v>69</v>
      </c>
      <c r="C181" s="118" t="s">
        <v>76</v>
      </c>
      <c r="D181" s="440" t="str">
        <f t="shared" si="2"/>
        <v>NO</v>
      </c>
      <c r="E181" s="119">
        <v>-0.15387123765103639</v>
      </c>
      <c r="F181" s="120">
        <v>0.47674647519518115</v>
      </c>
      <c r="G181" s="120">
        <v>1</v>
      </c>
      <c r="H181" s="120">
        <v>0.74688249669803319</v>
      </c>
      <c r="I181" s="120">
        <v>-1.0882771587900093</v>
      </c>
      <c r="J181" s="121">
        <v>0.78053468348793664</v>
      </c>
      <c r="K181" s="107"/>
    </row>
    <row r="182" spans="2:11" x14ac:dyDescent="0.55000000000000004">
      <c r="B182" s="505" t="s">
        <v>76</v>
      </c>
      <c r="C182" s="118" t="s">
        <v>69</v>
      </c>
      <c r="D182" s="440" t="str">
        <f t="shared" si="2"/>
        <v>NO</v>
      </c>
      <c r="E182" s="119">
        <v>0.15387123765103639</v>
      </c>
      <c r="F182" s="120">
        <v>0.47674647519518115</v>
      </c>
      <c r="G182" s="120">
        <v>1</v>
      </c>
      <c r="H182" s="120">
        <v>0.74688249669803319</v>
      </c>
      <c r="I182" s="120">
        <v>-0.78053468348793664</v>
      </c>
      <c r="J182" s="121">
        <v>1.0882771587900093</v>
      </c>
      <c r="K182" s="107"/>
    </row>
    <row r="183" spans="2:11" x14ac:dyDescent="0.55000000000000004">
      <c r="B183" s="505" t="s">
        <v>72</v>
      </c>
      <c r="C183" s="118" t="s">
        <v>75</v>
      </c>
      <c r="D183" s="440" t="str">
        <f t="shared" si="2"/>
        <v>NO</v>
      </c>
      <c r="E183" s="119">
        <v>-0.1860900183746842</v>
      </c>
      <c r="F183" s="120">
        <v>0.6142073612250063</v>
      </c>
      <c r="G183" s="120">
        <v>1</v>
      </c>
      <c r="H183" s="120">
        <v>0.76190823994724566</v>
      </c>
      <c r="I183" s="120">
        <v>-1.3899143254150794</v>
      </c>
      <c r="J183" s="121">
        <v>1.0177342886657113</v>
      </c>
      <c r="K183" s="107"/>
    </row>
    <row r="184" spans="2:11" x14ac:dyDescent="0.55000000000000004">
      <c r="B184" s="505" t="s">
        <v>75</v>
      </c>
      <c r="C184" s="118" t="s">
        <v>72</v>
      </c>
      <c r="D184" s="440" t="str">
        <f t="shared" si="2"/>
        <v>NO</v>
      </c>
      <c r="E184" s="119">
        <v>0.1860900183746842</v>
      </c>
      <c r="F184" s="120">
        <v>0.6142073612250063</v>
      </c>
      <c r="G184" s="120">
        <v>1</v>
      </c>
      <c r="H184" s="120">
        <v>0.76190823994724566</v>
      </c>
      <c r="I184" s="120">
        <v>-1.0177342886657113</v>
      </c>
      <c r="J184" s="121">
        <v>1.3899143254150794</v>
      </c>
      <c r="K184" s="107"/>
    </row>
    <row r="185" spans="2:11" x14ac:dyDescent="0.55000000000000004">
      <c r="B185" s="505" t="s">
        <v>73</v>
      </c>
      <c r="C185" s="118" t="s">
        <v>75</v>
      </c>
      <c r="D185" s="440" t="str">
        <f t="shared" si="2"/>
        <v>NO</v>
      </c>
      <c r="E185" s="119">
        <v>-0.15499643333666413</v>
      </c>
      <c r="F185" s="120">
        <v>0.55428723688726556</v>
      </c>
      <c r="G185" s="120">
        <v>1</v>
      </c>
      <c r="H185" s="120">
        <v>0.77975987482319276</v>
      </c>
      <c r="I185" s="120">
        <v>-1.2413794547259256</v>
      </c>
      <c r="J185" s="121">
        <v>0.93138658805259744</v>
      </c>
      <c r="K185" s="107"/>
    </row>
    <row r="186" spans="2:11" x14ac:dyDescent="0.55000000000000004">
      <c r="B186" s="505" t="s">
        <v>75</v>
      </c>
      <c r="C186" s="118" t="s">
        <v>73</v>
      </c>
      <c r="D186" s="440" t="str">
        <f t="shared" si="2"/>
        <v>NO</v>
      </c>
      <c r="E186" s="119">
        <v>0.15499643333666413</v>
      </c>
      <c r="F186" s="120">
        <v>0.55428723688726544</v>
      </c>
      <c r="G186" s="120">
        <v>1</v>
      </c>
      <c r="H186" s="120">
        <v>0.77975987482319276</v>
      </c>
      <c r="I186" s="120">
        <v>-0.93138658805259722</v>
      </c>
      <c r="J186" s="121">
        <v>1.2413794547259256</v>
      </c>
      <c r="K186" s="107"/>
    </row>
    <row r="187" spans="2:11" x14ac:dyDescent="0.55000000000000004">
      <c r="B187" s="505" t="s">
        <v>74</v>
      </c>
      <c r="C187" s="118" t="s">
        <v>76</v>
      </c>
      <c r="D187" s="440" t="str">
        <f t="shared" si="2"/>
        <v>NO</v>
      </c>
      <c r="E187" s="119">
        <v>-0.14237444441371461</v>
      </c>
      <c r="F187" s="120">
        <v>0.58663616484801717</v>
      </c>
      <c r="G187" s="120">
        <v>1</v>
      </c>
      <c r="H187" s="120">
        <v>0.80824065049497085</v>
      </c>
      <c r="I187" s="120">
        <v>-1.2921601995445302</v>
      </c>
      <c r="J187" s="121">
        <v>1.0074113107171008</v>
      </c>
      <c r="K187" s="107"/>
    </row>
    <row r="188" spans="2:11" x14ac:dyDescent="0.55000000000000004">
      <c r="B188" s="505" t="s">
        <v>76</v>
      </c>
      <c r="C188" s="385" t="s">
        <v>74</v>
      </c>
      <c r="D188" s="440" t="str">
        <f t="shared" si="2"/>
        <v>NO</v>
      </c>
      <c r="E188" s="115">
        <v>0.14237444441371461</v>
      </c>
      <c r="F188" s="116">
        <v>0.58663616484801728</v>
      </c>
      <c r="G188" s="116">
        <v>1</v>
      </c>
      <c r="H188" s="116">
        <v>0.80824065049497085</v>
      </c>
      <c r="I188" s="116">
        <v>-1.0074113107171012</v>
      </c>
      <c r="J188" s="117">
        <v>1.2921601995445302</v>
      </c>
      <c r="K188" s="107"/>
    </row>
    <row r="189" spans="2:11" x14ac:dyDescent="0.55000000000000004">
      <c r="B189" s="505" t="s">
        <v>69</v>
      </c>
      <c r="C189" s="118" t="s">
        <v>78</v>
      </c>
      <c r="D189" s="440" t="str">
        <f t="shared" si="2"/>
        <v>NO</v>
      </c>
      <c r="E189" s="119">
        <v>0.13100361726859783</v>
      </c>
      <c r="F189" s="120">
        <v>0.55025263012045034</v>
      </c>
      <c r="G189" s="120">
        <v>1</v>
      </c>
      <c r="H189" s="120">
        <v>0.81181979198984777</v>
      </c>
      <c r="I189" s="120">
        <v>-0.9474717201659244</v>
      </c>
      <c r="J189" s="121">
        <v>1.2094789547031199</v>
      </c>
      <c r="K189" s="107"/>
    </row>
    <row r="190" spans="2:11" x14ac:dyDescent="0.55000000000000004">
      <c r="B190" s="505" t="s">
        <v>78</v>
      </c>
      <c r="C190" s="118" t="s">
        <v>69</v>
      </c>
      <c r="D190" s="440" t="str">
        <f t="shared" si="2"/>
        <v>NO</v>
      </c>
      <c r="E190" s="119">
        <v>-0.13100361726859783</v>
      </c>
      <c r="F190" s="120">
        <v>0.55025263012045034</v>
      </c>
      <c r="G190" s="120">
        <v>1</v>
      </c>
      <c r="H190" s="120">
        <v>0.81181979198984777</v>
      </c>
      <c r="I190" s="120">
        <v>-1.2094789547031199</v>
      </c>
      <c r="J190" s="121">
        <v>0.9474717201659244</v>
      </c>
      <c r="K190" s="107"/>
    </row>
    <row r="191" spans="2:11" x14ac:dyDescent="0.55000000000000004">
      <c r="B191" s="505" t="s">
        <v>76</v>
      </c>
      <c r="C191" s="118" t="s">
        <v>77</v>
      </c>
      <c r="D191" s="440" t="str">
        <f t="shared" si="2"/>
        <v>NO</v>
      </c>
      <c r="E191" s="119">
        <v>0.14487298384412983</v>
      </c>
      <c r="F191" s="120">
        <v>0.64241099733633245</v>
      </c>
      <c r="G191" s="120">
        <v>1</v>
      </c>
      <c r="H191" s="120">
        <v>0.82157905984235269</v>
      </c>
      <c r="I191" s="120">
        <v>-1.1142294342075381</v>
      </c>
      <c r="J191" s="121">
        <v>1.4039754018957977</v>
      </c>
      <c r="K191" s="107"/>
    </row>
    <row r="192" spans="2:11" x14ac:dyDescent="0.55000000000000004">
      <c r="B192" s="505" t="s">
        <v>77</v>
      </c>
      <c r="C192" s="118" t="s">
        <v>76</v>
      </c>
      <c r="D192" s="440" t="str">
        <f t="shared" si="2"/>
        <v>NO</v>
      </c>
      <c r="E192" s="119">
        <v>-0.14487298384412983</v>
      </c>
      <c r="F192" s="120">
        <v>0.64241099733633245</v>
      </c>
      <c r="G192" s="120">
        <v>1</v>
      </c>
      <c r="H192" s="120">
        <v>0.82157905984235269</v>
      </c>
      <c r="I192" s="120">
        <v>-1.4039754018957977</v>
      </c>
      <c r="J192" s="121">
        <v>1.1142294342075381</v>
      </c>
      <c r="K192" s="107"/>
    </row>
    <row r="193" spans="2:11" x14ac:dyDescent="0.55000000000000004">
      <c r="B193" s="505" t="s">
        <v>71</v>
      </c>
      <c r="C193" s="118" t="s">
        <v>75</v>
      </c>
      <c r="D193" s="440" t="str">
        <f t="shared" si="2"/>
        <v>NO</v>
      </c>
      <c r="E193" s="119">
        <v>-0.12768170274949009</v>
      </c>
      <c r="F193" s="120">
        <v>0.5686761988513207</v>
      </c>
      <c r="G193" s="120">
        <v>1</v>
      </c>
      <c r="H193" s="120">
        <v>0.82234925513812007</v>
      </c>
      <c r="I193" s="120">
        <v>-1.2422665713632164</v>
      </c>
      <c r="J193" s="121">
        <v>0.98690316586423621</v>
      </c>
      <c r="K193" s="107"/>
    </row>
    <row r="194" spans="2:11" x14ac:dyDescent="0.55000000000000004">
      <c r="B194" s="505" t="s">
        <v>75</v>
      </c>
      <c r="C194" s="118" t="s">
        <v>71</v>
      </c>
      <c r="D194" s="440" t="str">
        <f t="shared" si="2"/>
        <v>NO</v>
      </c>
      <c r="E194" s="119">
        <v>0.12768170274949009</v>
      </c>
      <c r="F194" s="120">
        <v>0.5686761988513207</v>
      </c>
      <c r="G194" s="120">
        <v>1</v>
      </c>
      <c r="H194" s="120">
        <v>0.82234925513812007</v>
      </c>
      <c r="I194" s="120">
        <v>-0.98690316586423621</v>
      </c>
      <c r="J194" s="121">
        <v>1.2422665713632164</v>
      </c>
      <c r="K194" s="107"/>
    </row>
    <row r="195" spans="2:11" x14ac:dyDescent="0.55000000000000004">
      <c r="B195" s="505" t="s">
        <v>78</v>
      </c>
      <c r="C195" s="118" t="s">
        <v>74</v>
      </c>
      <c r="D195" s="440" t="str">
        <f t="shared" si="2"/>
        <v>NO</v>
      </c>
      <c r="E195" s="119">
        <v>-0.14250041050591961</v>
      </c>
      <c r="F195" s="120">
        <v>0.64779066468345647</v>
      </c>
      <c r="G195" s="120">
        <v>1</v>
      </c>
      <c r="H195" s="120">
        <v>0.8258874280905697</v>
      </c>
      <c r="I195" s="120">
        <v>-1.4121467828067567</v>
      </c>
      <c r="J195" s="121">
        <v>1.1271459617949176</v>
      </c>
      <c r="K195" s="107"/>
    </row>
    <row r="196" spans="2:11" x14ac:dyDescent="0.55000000000000004">
      <c r="B196" s="505" t="s">
        <v>74</v>
      </c>
      <c r="C196" s="118" t="s">
        <v>78</v>
      </c>
      <c r="D196" s="440" t="str">
        <f t="shared" si="2"/>
        <v>NO</v>
      </c>
      <c r="E196" s="119">
        <v>0.14250041050591961</v>
      </c>
      <c r="F196" s="120">
        <v>0.64779066468345647</v>
      </c>
      <c r="G196" s="120">
        <v>1</v>
      </c>
      <c r="H196" s="120">
        <v>0.82588742809056981</v>
      </c>
      <c r="I196" s="120">
        <v>-1.1271459617949176</v>
      </c>
      <c r="J196" s="121">
        <v>1.4121467828067567</v>
      </c>
      <c r="K196" s="107"/>
    </row>
    <row r="197" spans="2:11" x14ac:dyDescent="0.55000000000000004">
      <c r="B197" s="505" t="s">
        <v>77</v>
      </c>
      <c r="C197" s="118" t="s">
        <v>78</v>
      </c>
      <c r="D197" s="440" t="str">
        <f t="shared" si="2"/>
        <v>NO</v>
      </c>
      <c r="E197" s="119">
        <v>0.14000187107550438</v>
      </c>
      <c r="F197" s="120">
        <v>0.66080805499592932</v>
      </c>
      <c r="G197" s="120">
        <v>1</v>
      </c>
      <c r="H197" s="120">
        <v>0.83221262527269901</v>
      </c>
      <c r="I197" s="120">
        <v>-1.1551581174104801</v>
      </c>
      <c r="J197" s="121">
        <v>1.435161859561489</v>
      </c>
      <c r="K197" s="107"/>
    </row>
    <row r="198" spans="2:11" x14ac:dyDescent="0.55000000000000004">
      <c r="B198" s="505" t="s">
        <v>78</v>
      </c>
      <c r="C198" s="118" t="s">
        <v>77</v>
      </c>
      <c r="D198" s="440" t="str">
        <f t="shared" si="2"/>
        <v>NO</v>
      </c>
      <c r="E198" s="119">
        <v>-0.14000187107550438</v>
      </c>
      <c r="F198" s="120">
        <v>0.66080805499592932</v>
      </c>
      <c r="G198" s="120">
        <v>1</v>
      </c>
      <c r="H198" s="120">
        <v>0.83221262527269901</v>
      </c>
      <c r="I198" s="120">
        <v>-1.435161859561489</v>
      </c>
      <c r="J198" s="121">
        <v>1.1551581174104801</v>
      </c>
      <c r="K198" s="107"/>
    </row>
    <row r="199" spans="2:11" x14ac:dyDescent="0.55000000000000004">
      <c r="B199" s="505" t="s">
        <v>71</v>
      </c>
      <c r="C199" s="385" t="s">
        <v>72</v>
      </c>
      <c r="D199" s="440" t="str">
        <f t="shared" si="2"/>
        <v>NO</v>
      </c>
      <c r="E199" s="115">
        <v>5.8408315625194107E-2</v>
      </c>
      <c r="F199" s="116">
        <v>0.32832478497534634</v>
      </c>
      <c r="G199" s="116">
        <v>1</v>
      </c>
      <c r="H199" s="116">
        <v>0.85880309824031753</v>
      </c>
      <c r="I199" s="116">
        <v>-0.585096438158342</v>
      </c>
      <c r="J199" s="117">
        <v>0.70191306940873022</v>
      </c>
      <c r="K199" s="107"/>
    </row>
    <row r="200" spans="2:11" x14ac:dyDescent="0.55000000000000004">
      <c r="B200" s="505" t="s">
        <v>72</v>
      </c>
      <c r="C200" s="118" t="s">
        <v>71</v>
      </c>
      <c r="D200" s="440" t="str">
        <f t="shared" si="2"/>
        <v>NO</v>
      </c>
      <c r="E200" s="119">
        <v>-5.8408315625194107E-2</v>
      </c>
      <c r="F200" s="120">
        <v>0.32832478497534634</v>
      </c>
      <c r="G200" s="120">
        <v>1</v>
      </c>
      <c r="H200" s="120">
        <v>0.85880309824031753</v>
      </c>
      <c r="I200" s="120">
        <v>-0.70191306940873022</v>
      </c>
      <c r="J200" s="121">
        <v>0.585096438158342</v>
      </c>
      <c r="K200" s="107"/>
    </row>
    <row r="201" spans="2:11" x14ac:dyDescent="0.55000000000000004">
      <c r="B201" s="505" t="s">
        <v>72</v>
      </c>
      <c r="C201" s="118" t="s">
        <v>73</v>
      </c>
      <c r="D201" s="440" t="str">
        <f t="shared" si="2"/>
        <v>NO</v>
      </c>
      <c r="E201" s="119">
        <v>-3.1093585038020066E-2</v>
      </c>
      <c r="F201" s="120">
        <v>0.33813723051802391</v>
      </c>
      <c r="G201" s="120">
        <v>1</v>
      </c>
      <c r="H201" s="120">
        <v>0.92673337928481625</v>
      </c>
      <c r="I201" s="120">
        <v>-0.69383037868546482</v>
      </c>
      <c r="J201" s="121">
        <v>0.63164320860942469</v>
      </c>
      <c r="K201" s="107"/>
    </row>
    <row r="202" spans="2:11" x14ac:dyDescent="0.55000000000000004">
      <c r="B202" s="505" t="s">
        <v>73</v>
      </c>
      <c r="C202" s="118" t="s">
        <v>72</v>
      </c>
      <c r="D202" s="440" t="str">
        <f t="shared" si="2"/>
        <v>NO</v>
      </c>
      <c r="E202" s="119">
        <v>3.1093585038020066E-2</v>
      </c>
      <c r="F202" s="120">
        <v>0.33813723051802413</v>
      </c>
      <c r="G202" s="120">
        <v>1</v>
      </c>
      <c r="H202" s="120">
        <v>0.92673337928481636</v>
      </c>
      <c r="I202" s="120">
        <v>-0.63164320860942513</v>
      </c>
      <c r="J202" s="121">
        <v>0.69383037868546527</v>
      </c>
      <c r="K202" s="107"/>
    </row>
    <row r="203" spans="2:11" x14ac:dyDescent="0.55000000000000004">
      <c r="B203" s="505" t="s">
        <v>71</v>
      </c>
      <c r="C203" s="118" t="s">
        <v>73</v>
      </c>
      <c r="D203" s="440" t="str">
        <f t="shared" si="2"/>
        <v>NO</v>
      </c>
      <c r="E203" s="119">
        <v>2.7314730587174041E-2</v>
      </c>
      <c r="F203" s="120">
        <v>0.35344608059067983</v>
      </c>
      <c r="G203" s="120">
        <v>1</v>
      </c>
      <c r="H203" s="120">
        <v>0.93839986138202791</v>
      </c>
      <c r="I203" s="120">
        <v>-0.66542685784739974</v>
      </c>
      <c r="J203" s="121">
        <v>0.72005631902174783</v>
      </c>
      <c r="K203" s="107"/>
    </row>
    <row r="204" spans="2:11" x14ac:dyDescent="0.55000000000000004">
      <c r="B204" s="505" t="s">
        <v>73</v>
      </c>
      <c r="C204" s="118" t="s">
        <v>71</v>
      </c>
      <c r="D204" s="440" t="str">
        <f t="shared" si="2"/>
        <v>NO</v>
      </c>
      <c r="E204" s="119">
        <v>-2.7314730587174041E-2</v>
      </c>
      <c r="F204" s="120">
        <v>0.35344608059067983</v>
      </c>
      <c r="G204" s="120">
        <v>1</v>
      </c>
      <c r="H204" s="120">
        <v>0.93839986138202791</v>
      </c>
      <c r="I204" s="120">
        <v>-0.72005631902174783</v>
      </c>
      <c r="J204" s="121">
        <v>0.66542685784739974</v>
      </c>
      <c r="K204" s="107"/>
    </row>
    <row r="205" spans="2:11" x14ac:dyDescent="0.55000000000000004">
      <c r="B205" s="505" t="s">
        <v>69</v>
      </c>
      <c r="C205" s="118" t="s">
        <v>74</v>
      </c>
      <c r="D205" s="440" t="str">
        <f t="shared" si="2"/>
        <v>NO</v>
      </c>
      <c r="E205" s="119">
        <v>-1.1496793237321778E-2</v>
      </c>
      <c r="F205" s="120">
        <v>0.39788699380795073</v>
      </c>
      <c r="G205" s="120">
        <v>1</v>
      </c>
      <c r="H205" s="120">
        <v>0.97694863695453082</v>
      </c>
      <c r="I205" s="120">
        <v>-0.79134097101781653</v>
      </c>
      <c r="J205" s="121">
        <v>0.76834738454317297</v>
      </c>
      <c r="K205" s="107"/>
    </row>
    <row r="206" spans="2:11" x14ac:dyDescent="0.55000000000000004">
      <c r="B206" s="505" t="s">
        <v>74</v>
      </c>
      <c r="C206" s="118" t="s">
        <v>69</v>
      </c>
      <c r="D206" s="440" t="str">
        <f t="shared" si="2"/>
        <v>NO</v>
      </c>
      <c r="E206" s="119">
        <v>1.1496793237321778E-2</v>
      </c>
      <c r="F206" s="120">
        <v>0.39788699380795073</v>
      </c>
      <c r="G206" s="120">
        <v>1</v>
      </c>
      <c r="H206" s="120">
        <v>0.97694863695453082</v>
      </c>
      <c r="I206" s="120">
        <v>-0.76834738454317297</v>
      </c>
      <c r="J206" s="121">
        <v>0.79134097101781653</v>
      </c>
      <c r="K206" s="107"/>
    </row>
    <row r="207" spans="2:11" x14ac:dyDescent="0.55000000000000004">
      <c r="B207" s="505" t="s">
        <v>69</v>
      </c>
      <c r="C207" s="118" t="s">
        <v>77</v>
      </c>
      <c r="D207" s="440" t="str">
        <f t="shared" si="2"/>
        <v>NO</v>
      </c>
      <c r="E207" s="119">
        <v>-8.9982538069065532E-3</v>
      </c>
      <c r="F207" s="120">
        <v>0.5181372880603613</v>
      </c>
      <c r="G207" s="120">
        <v>1</v>
      </c>
      <c r="H207" s="120">
        <v>0.98614419946350174</v>
      </c>
      <c r="I207" s="120">
        <v>-1.0245286774524698</v>
      </c>
      <c r="J207" s="121">
        <v>1.0065321698386569</v>
      </c>
      <c r="K207" s="107"/>
    </row>
    <row r="208" spans="2:11" x14ac:dyDescent="0.55000000000000004">
      <c r="B208" s="505" t="s">
        <v>77</v>
      </c>
      <c r="C208" s="118" t="s">
        <v>69</v>
      </c>
      <c r="D208" s="440" t="str">
        <f t="shared" ref="D208:D210" si="3">IF(H208&lt;0.006818,"YES","NO")</f>
        <v>NO</v>
      </c>
      <c r="E208" s="119">
        <v>8.9982538069065532E-3</v>
      </c>
      <c r="F208" s="120">
        <v>0.51813728806036141</v>
      </c>
      <c r="G208" s="120">
        <v>1</v>
      </c>
      <c r="H208" s="120">
        <v>0.98614419946350174</v>
      </c>
      <c r="I208" s="120">
        <v>-1.0065321698386569</v>
      </c>
      <c r="J208" s="121">
        <v>1.0245286774524702</v>
      </c>
      <c r="K208" s="107"/>
    </row>
    <row r="209" spans="2:11" x14ac:dyDescent="0.55000000000000004">
      <c r="B209" s="505" t="s">
        <v>74</v>
      </c>
      <c r="C209" s="118" t="s">
        <v>77</v>
      </c>
      <c r="D209" s="440" t="str">
        <f t="shared" si="3"/>
        <v>NO</v>
      </c>
      <c r="E209" s="119">
        <v>2.4985394304152253E-3</v>
      </c>
      <c r="F209" s="120">
        <v>0.6207423278423233</v>
      </c>
      <c r="G209" s="120">
        <v>1</v>
      </c>
      <c r="H209" s="120">
        <v>0.99678845703977703</v>
      </c>
      <c r="I209" s="120">
        <v>-1.2141340668200931</v>
      </c>
      <c r="J209" s="121">
        <v>1.2191311456809233</v>
      </c>
      <c r="K209" s="107"/>
    </row>
    <row r="210" spans="2:11" x14ac:dyDescent="0.55000000000000004">
      <c r="B210" s="505" t="s">
        <v>77</v>
      </c>
      <c r="C210" s="392" t="s">
        <v>74</v>
      </c>
      <c r="D210" s="440" t="str">
        <f t="shared" si="3"/>
        <v>NO</v>
      </c>
      <c r="E210" s="123">
        <v>-2.4985394304152253E-3</v>
      </c>
      <c r="F210" s="124">
        <v>0.6207423278423233</v>
      </c>
      <c r="G210" s="124">
        <v>1</v>
      </c>
      <c r="H210" s="124">
        <v>0.99678845703977703</v>
      </c>
      <c r="I210" s="124">
        <v>-1.2191311456809233</v>
      </c>
      <c r="J210" s="125">
        <v>1.2141340668200931</v>
      </c>
      <c r="K210" s="107"/>
    </row>
    <row r="211" spans="2:11" x14ac:dyDescent="0.55000000000000004">
      <c r="B211" s="846" t="s">
        <v>94</v>
      </c>
      <c r="C211" s="846"/>
      <c r="D211" s="846"/>
      <c r="E211" s="846"/>
      <c r="F211" s="846"/>
      <c r="G211" s="846"/>
      <c r="H211" s="846"/>
      <c r="I211" s="846"/>
      <c r="J211" s="846"/>
      <c r="K211" s="107"/>
    </row>
    <row r="212" spans="2:11" x14ac:dyDescent="0.55000000000000004">
      <c r="B212" s="846" t="s">
        <v>64</v>
      </c>
      <c r="C212" s="846"/>
      <c r="D212" s="846"/>
      <c r="E212" s="846"/>
      <c r="F212" s="846"/>
      <c r="G212" s="846"/>
      <c r="H212" s="846"/>
      <c r="I212" s="846"/>
      <c r="J212" s="846"/>
      <c r="K212" s="107"/>
    </row>
  </sheetData>
  <sortState xmlns:xlrd2="http://schemas.microsoft.com/office/spreadsheetml/2017/richdata2" ref="B79:J210">
    <sortCondition ref="H79:H210"/>
  </sortState>
  <mergeCells count="52">
    <mergeCell ref="H3:J3"/>
    <mergeCell ref="B34:J34"/>
    <mergeCell ref="B35:J35"/>
    <mergeCell ref="B36:J36"/>
    <mergeCell ref="T1:W1"/>
    <mergeCell ref="V2:X2"/>
    <mergeCell ref="T10:W10"/>
    <mergeCell ref="B2:J2"/>
    <mergeCell ref="B3:B4"/>
    <mergeCell ref="C3:C4"/>
    <mergeCell ref="E3:E4"/>
    <mergeCell ref="F3:G3"/>
    <mergeCell ref="O1:Q1"/>
    <mergeCell ref="O4:Q4"/>
    <mergeCell ref="O5:Q5"/>
    <mergeCell ref="M14:M15"/>
    <mergeCell ref="M16:M17"/>
    <mergeCell ref="M9:R9"/>
    <mergeCell ref="M10:N11"/>
    <mergeCell ref="O10:O11"/>
    <mergeCell ref="P10:P11"/>
    <mergeCell ref="Q10:R10"/>
    <mergeCell ref="M12:M13"/>
    <mergeCell ref="B39:J39"/>
    <mergeCell ref="B40:C41"/>
    <mergeCell ref="E40:E41"/>
    <mergeCell ref="F40:F41"/>
    <mergeCell ref="G40:G41"/>
    <mergeCell ref="H40:H41"/>
    <mergeCell ref="I40:J40"/>
    <mergeCell ref="B211:J211"/>
    <mergeCell ref="B212:J212"/>
    <mergeCell ref="I77:J77"/>
    <mergeCell ref="B77:C78"/>
    <mergeCell ref="E77:E78"/>
    <mergeCell ref="F77:F78"/>
    <mergeCell ref="G77:G78"/>
    <mergeCell ref="H77:H78"/>
    <mergeCell ref="B72:J72"/>
    <mergeCell ref="B73:J73"/>
    <mergeCell ref="L41:N41"/>
    <mergeCell ref="L44:N44"/>
    <mergeCell ref="B76:J76"/>
    <mergeCell ref="L79:N79"/>
    <mergeCell ref="M31:M34"/>
    <mergeCell ref="M20:R20"/>
    <mergeCell ref="M21:N22"/>
    <mergeCell ref="O21:O22"/>
    <mergeCell ref="P21:P22"/>
    <mergeCell ref="Q21:R21"/>
    <mergeCell ref="M23:M26"/>
    <mergeCell ref="M27:M30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79"/>
  <sheetViews>
    <sheetView workbookViewId="0">
      <selection activeCell="A233" sqref="A233:A262"/>
    </sheetView>
  </sheetViews>
  <sheetFormatPr defaultColWidth="9.15625" defaultRowHeight="14.4" x14ac:dyDescent="0.55000000000000004"/>
  <cols>
    <col min="1" max="1" width="35.15625" style="203" customWidth="1"/>
    <col min="2" max="2" width="33.41796875" style="203" customWidth="1"/>
    <col min="3" max="3" width="9.41796875" style="203" customWidth="1"/>
    <col min="4" max="15" width="9.15625" style="203"/>
    <col min="16" max="20" width="9.15625" style="202"/>
    <col min="21" max="16384" width="9.15625" style="203"/>
  </cols>
  <sheetData>
    <row r="1" spans="1:15" x14ac:dyDescent="0.55000000000000004">
      <c r="A1" s="72" t="s">
        <v>81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4"/>
    </row>
    <row r="2" spans="1:15" ht="15" customHeight="1" x14ac:dyDescent="0.55000000000000004">
      <c r="A2" s="869" t="s">
        <v>127</v>
      </c>
      <c r="B2" s="870"/>
      <c r="C2" s="870"/>
      <c r="D2" s="871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4"/>
    </row>
    <row r="3" spans="1:15" ht="15" customHeight="1" x14ac:dyDescent="0.55000000000000004">
      <c r="A3" s="208" t="s">
        <v>82</v>
      </c>
      <c r="B3" s="209" t="s">
        <v>8</v>
      </c>
      <c r="C3" s="602"/>
      <c r="D3" s="210" t="s">
        <v>9</v>
      </c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4"/>
    </row>
    <row r="4" spans="1:15" x14ac:dyDescent="0.55000000000000004">
      <c r="A4" s="211">
        <v>25.212197028490152</v>
      </c>
      <c r="B4" s="212">
        <v>14</v>
      </c>
      <c r="C4" s="603"/>
      <c r="D4" s="213">
        <v>3.252941350698102E-2</v>
      </c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4"/>
    </row>
    <row r="5" spans="1:15" ht="15" customHeight="1" x14ac:dyDescent="0.55000000000000004">
      <c r="A5" s="883" t="s">
        <v>128</v>
      </c>
      <c r="B5" s="883"/>
      <c r="C5" s="883"/>
      <c r="D5" s="884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4"/>
    </row>
    <row r="6" spans="1:15" ht="15" customHeight="1" x14ac:dyDescent="0.55000000000000004">
      <c r="A6" s="883" t="s">
        <v>84</v>
      </c>
      <c r="B6" s="885"/>
      <c r="C6" s="885"/>
      <c r="D6" s="886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4"/>
    </row>
    <row r="7" spans="1:15" ht="15" customHeight="1" x14ac:dyDescent="0.55000000000000004">
      <c r="A7" s="202"/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4"/>
    </row>
    <row r="8" spans="1:15" x14ac:dyDescent="0.55000000000000004">
      <c r="A8" s="869" t="s">
        <v>86</v>
      </c>
      <c r="B8" s="870"/>
      <c r="C8" s="870"/>
      <c r="D8" s="870"/>
      <c r="E8" s="871"/>
      <c r="F8" s="202"/>
      <c r="G8" s="202"/>
      <c r="H8" s="202"/>
      <c r="I8" s="202"/>
      <c r="J8" s="202"/>
      <c r="K8" s="202"/>
      <c r="L8" s="202"/>
      <c r="M8" s="202"/>
      <c r="N8" s="202"/>
      <c r="O8" s="204"/>
    </row>
    <row r="9" spans="1:15" x14ac:dyDescent="0.55000000000000004">
      <c r="A9" s="887" t="s">
        <v>87</v>
      </c>
      <c r="B9" s="889" t="s">
        <v>88</v>
      </c>
      <c r="C9" s="889"/>
      <c r="D9" s="880"/>
      <c r="E9" s="882"/>
      <c r="F9" s="202"/>
      <c r="G9" s="202"/>
      <c r="H9" s="202"/>
      <c r="I9" s="202"/>
      <c r="J9" s="202"/>
      <c r="K9" s="202"/>
      <c r="L9" s="202"/>
      <c r="M9" s="202"/>
      <c r="N9" s="202"/>
      <c r="O9" s="204"/>
    </row>
    <row r="10" spans="1:15" x14ac:dyDescent="0.55000000000000004">
      <c r="A10" s="888"/>
      <c r="B10" s="214" t="s">
        <v>7</v>
      </c>
      <c r="C10" s="399"/>
      <c r="D10" s="215" t="s">
        <v>8</v>
      </c>
      <c r="E10" s="216" t="s">
        <v>9</v>
      </c>
      <c r="F10" s="202"/>
      <c r="G10" s="202"/>
      <c r="H10" s="202"/>
      <c r="I10" s="202"/>
      <c r="J10" s="202"/>
      <c r="K10" s="202"/>
      <c r="L10" s="202"/>
      <c r="M10" s="202"/>
      <c r="N10" s="202"/>
      <c r="O10" s="204"/>
    </row>
    <row r="11" spans="1:15" ht="15" customHeight="1" x14ac:dyDescent="0.55000000000000004">
      <c r="A11" s="217" t="s">
        <v>10</v>
      </c>
      <c r="B11" s="218">
        <v>340.94832965477599</v>
      </c>
      <c r="C11" s="218"/>
      <c r="D11" s="219">
        <v>1</v>
      </c>
      <c r="E11" s="220">
        <v>0</v>
      </c>
      <c r="F11" s="202"/>
      <c r="G11" s="202"/>
      <c r="H11" s="202"/>
      <c r="I11" s="202"/>
      <c r="J11" s="202"/>
      <c r="K11" s="202"/>
      <c r="L11" s="202"/>
      <c r="M11" s="202"/>
      <c r="N11" s="202"/>
      <c r="O11" s="204"/>
    </row>
    <row r="12" spans="1:15" x14ac:dyDescent="0.55000000000000004">
      <c r="A12" s="221" t="s">
        <v>46</v>
      </c>
      <c r="B12" s="222">
        <v>5.604811564366754</v>
      </c>
      <c r="C12" s="222"/>
      <c r="D12" s="223">
        <v>2</v>
      </c>
      <c r="E12" s="224">
        <v>6.0663942696820294E-2</v>
      </c>
      <c r="F12" s="202"/>
      <c r="G12" s="202"/>
      <c r="H12" s="202"/>
      <c r="I12" s="202"/>
      <c r="J12" s="202"/>
      <c r="K12" s="202"/>
      <c r="L12" s="202"/>
      <c r="M12" s="202"/>
      <c r="N12" s="202"/>
      <c r="O12" s="204"/>
    </row>
    <row r="13" spans="1:15" ht="15" customHeight="1" x14ac:dyDescent="0.55000000000000004">
      <c r="A13" s="221" t="s">
        <v>89</v>
      </c>
      <c r="B13" s="222">
        <v>3.4887968859064218</v>
      </c>
      <c r="C13" s="222"/>
      <c r="D13" s="223">
        <v>3</v>
      </c>
      <c r="E13" s="224">
        <v>0.32221803658150261</v>
      </c>
      <c r="F13" s="202"/>
      <c r="G13" s="202"/>
      <c r="H13" s="202"/>
      <c r="I13" s="202"/>
      <c r="J13" s="202"/>
      <c r="K13" s="202"/>
      <c r="L13" s="202"/>
      <c r="M13" s="202"/>
      <c r="N13" s="202"/>
      <c r="O13" s="204"/>
    </row>
    <row r="14" spans="1:15" ht="15" customHeight="1" x14ac:dyDescent="0.55000000000000004">
      <c r="A14" s="221" t="s">
        <v>90</v>
      </c>
      <c r="B14" s="222">
        <v>10.102671600443786</v>
      </c>
      <c r="C14" s="222"/>
      <c r="D14" s="223">
        <v>1</v>
      </c>
      <c r="E14" s="224">
        <v>1.4805453385087208E-3</v>
      </c>
      <c r="F14" s="202"/>
      <c r="G14" s="202"/>
      <c r="H14" s="202"/>
      <c r="I14" s="202"/>
      <c r="J14" s="202"/>
      <c r="K14" s="202"/>
      <c r="L14" s="202"/>
      <c r="M14" s="202"/>
      <c r="N14" s="202"/>
      <c r="O14" s="204"/>
    </row>
    <row r="15" spans="1:15" x14ac:dyDescent="0.55000000000000004">
      <c r="A15" s="221" t="s">
        <v>91</v>
      </c>
      <c r="B15" s="222">
        <v>27.388187593018781</v>
      </c>
      <c r="C15" s="222"/>
      <c r="D15" s="223">
        <v>6</v>
      </c>
      <c r="E15" s="224">
        <v>1.2245964806611997E-4</v>
      </c>
      <c r="F15" s="202"/>
      <c r="G15" s="202"/>
      <c r="H15" s="202"/>
      <c r="I15" s="202"/>
      <c r="J15" s="202"/>
      <c r="K15" s="202"/>
      <c r="L15" s="202"/>
      <c r="M15" s="202"/>
      <c r="N15" s="202"/>
      <c r="O15" s="204"/>
    </row>
    <row r="16" spans="1:15" x14ac:dyDescent="0.55000000000000004">
      <c r="A16" s="225" t="s">
        <v>92</v>
      </c>
      <c r="B16" s="226">
        <v>9.6581326594345427</v>
      </c>
      <c r="C16" s="226"/>
      <c r="D16" s="227">
        <v>2</v>
      </c>
      <c r="E16" s="228">
        <v>7.9939815256934166E-3</v>
      </c>
      <c r="F16" s="202"/>
      <c r="G16" s="202"/>
      <c r="H16" s="202"/>
      <c r="I16" s="202"/>
      <c r="J16" s="202"/>
      <c r="K16" s="202"/>
      <c r="L16" s="202"/>
      <c r="M16" s="202"/>
      <c r="N16" s="202"/>
      <c r="O16" s="204"/>
    </row>
    <row r="17" spans="1:15" x14ac:dyDescent="0.55000000000000004">
      <c r="A17" s="883" t="s">
        <v>128</v>
      </c>
      <c r="B17" s="885"/>
      <c r="C17" s="885"/>
      <c r="D17" s="885"/>
      <c r="E17" s="886"/>
      <c r="F17" s="202"/>
      <c r="G17" s="202"/>
      <c r="H17" s="202"/>
      <c r="I17" s="202"/>
      <c r="J17" s="202"/>
      <c r="K17" s="202"/>
      <c r="L17" s="202"/>
      <c r="M17" s="202"/>
      <c r="N17" s="202"/>
      <c r="O17" s="204"/>
    </row>
    <row r="18" spans="1:15" x14ac:dyDescent="0.55000000000000004">
      <c r="A18" s="202"/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4"/>
    </row>
    <row r="19" spans="1:15" x14ac:dyDescent="0.55000000000000004">
      <c r="A19" s="869" t="s">
        <v>124</v>
      </c>
      <c r="B19" s="870"/>
      <c r="C19" s="870"/>
      <c r="D19" s="870"/>
      <c r="E19" s="870"/>
      <c r="F19" s="870"/>
      <c r="G19" s="870"/>
      <c r="H19" s="870"/>
      <c r="I19" s="871"/>
      <c r="J19" s="202"/>
      <c r="K19" s="202"/>
      <c r="L19" s="202"/>
      <c r="M19" s="202"/>
      <c r="N19" s="202"/>
      <c r="O19" s="204"/>
    </row>
    <row r="20" spans="1:15" x14ac:dyDescent="0.55000000000000004">
      <c r="A20" s="887" t="s">
        <v>0</v>
      </c>
      <c r="B20" s="876" t="s">
        <v>1</v>
      </c>
      <c r="C20" s="398"/>
      <c r="D20" s="880" t="s">
        <v>2</v>
      </c>
      <c r="E20" s="878" t="s">
        <v>3</v>
      </c>
      <c r="F20" s="880"/>
      <c r="G20" s="880" t="s">
        <v>4</v>
      </c>
      <c r="H20" s="880"/>
      <c r="I20" s="882"/>
      <c r="J20" s="202"/>
      <c r="K20" s="202"/>
      <c r="L20" s="202"/>
      <c r="M20" s="202"/>
      <c r="N20" s="202"/>
      <c r="O20" s="204"/>
    </row>
    <row r="21" spans="1:15" ht="23.7" x14ac:dyDescent="0.55000000000000004">
      <c r="A21" s="888"/>
      <c r="B21" s="877"/>
      <c r="C21" s="399"/>
      <c r="D21" s="881"/>
      <c r="E21" s="229" t="s">
        <v>5</v>
      </c>
      <c r="F21" s="215" t="s">
        <v>6</v>
      </c>
      <c r="G21" s="215" t="s">
        <v>7</v>
      </c>
      <c r="H21" s="215" t="s">
        <v>8</v>
      </c>
      <c r="I21" s="216" t="s">
        <v>9</v>
      </c>
      <c r="J21" s="202"/>
      <c r="K21" s="202"/>
      <c r="L21" s="202"/>
      <c r="M21" s="202"/>
      <c r="N21" s="202"/>
      <c r="O21" s="204"/>
    </row>
    <row r="22" spans="1:15" x14ac:dyDescent="0.55000000000000004">
      <c r="A22" s="217" t="s">
        <v>10</v>
      </c>
      <c r="B22" s="218">
        <v>-1.6463280820787236</v>
      </c>
      <c r="C22" s="218"/>
      <c r="D22" s="230">
        <v>0.46534786351710034</v>
      </c>
      <c r="E22" s="231">
        <v>-2.5583931348549007</v>
      </c>
      <c r="F22" s="232">
        <v>-0.73426302930254661</v>
      </c>
      <c r="G22" s="232">
        <v>12.516339183375221</v>
      </c>
      <c r="H22" s="219">
        <v>1</v>
      </c>
      <c r="I22" s="220">
        <v>4.0340853373921348E-4</v>
      </c>
      <c r="J22" s="202"/>
      <c r="K22" s="202"/>
      <c r="L22" s="202"/>
      <c r="M22" s="202"/>
      <c r="N22" s="202"/>
      <c r="O22" s="204"/>
    </row>
    <row r="23" spans="1:15" x14ac:dyDescent="0.55000000000000004">
      <c r="A23" s="221" t="s">
        <v>11</v>
      </c>
      <c r="B23" s="222">
        <v>0.59650595757966018</v>
      </c>
      <c r="C23" s="222"/>
      <c r="D23" s="233">
        <v>0.55532456165183997</v>
      </c>
      <c r="E23" s="234">
        <v>-0.4919101829884388</v>
      </c>
      <c r="F23" s="235">
        <v>1.6849220981477591</v>
      </c>
      <c r="G23" s="235">
        <v>1.1538140049990848</v>
      </c>
      <c r="H23" s="223">
        <v>1</v>
      </c>
      <c r="I23" s="224">
        <v>0.28275216577794793</v>
      </c>
      <c r="J23" s="202"/>
      <c r="K23" s="202"/>
      <c r="L23" s="202"/>
      <c r="M23" s="202"/>
      <c r="N23" s="202"/>
      <c r="O23" s="204"/>
    </row>
    <row r="24" spans="1:15" x14ac:dyDescent="0.55000000000000004">
      <c r="A24" s="221" t="s">
        <v>12</v>
      </c>
      <c r="B24" s="222">
        <v>4.7637854457462547E-2</v>
      </c>
      <c r="C24" s="222"/>
      <c r="D24" s="233">
        <v>0.50770077968692262</v>
      </c>
      <c r="E24" s="234">
        <v>-0.94743738865181015</v>
      </c>
      <c r="F24" s="235">
        <v>1.0427130975667354</v>
      </c>
      <c r="G24" s="235">
        <v>8.8041762028855126E-3</v>
      </c>
      <c r="H24" s="223">
        <v>1</v>
      </c>
      <c r="I24" s="224">
        <v>0.9252437460333105</v>
      </c>
      <c r="J24" s="202"/>
      <c r="K24" s="202"/>
      <c r="L24" s="202"/>
      <c r="M24" s="202"/>
      <c r="N24" s="202"/>
      <c r="O24" s="204"/>
    </row>
    <row r="25" spans="1:15" x14ac:dyDescent="0.55000000000000004">
      <c r="A25" s="221" t="s">
        <v>13</v>
      </c>
      <c r="B25" s="236" t="s">
        <v>129</v>
      </c>
      <c r="C25" s="236"/>
      <c r="D25" s="237"/>
      <c r="E25" s="238"/>
      <c r="F25" s="237"/>
      <c r="G25" s="237"/>
      <c r="H25" s="237"/>
      <c r="I25" s="239"/>
      <c r="J25" s="202"/>
      <c r="K25" s="202"/>
      <c r="L25" s="202"/>
      <c r="M25" s="202"/>
      <c r="N25" s="202"/>
      <c r="O25" s="204"/>
    </row>
    <row r="26" spans="1:15" x14ac:dyDescent="0.55000000000000004">
      <c r="A26" s="221" t="s">
        <v>14</v>
      </c>
      <c r="B26" s="222">
        <v>-0.90124475975064255</v>
      </c>
      <c r="C26" s="222"/>
      <c r="D26" s="233">
        <v>0.62583865168237929</v>
      </c>
      <c r="E26" s="234">
        <v>-2.1278659771812132</v>
      </c>
      <c r="F26" s="235">
        <v>0.32537645767992829</v>
      </c>
      <c r="G26" s="235">
        <v>2.0737707373359928</v>
      </c>
      <c r="H26" s="223">
        <v>1</v>
      </c>
      <c r="I26" s="224">
        <v>0.14985062756200396</v>
      </c>
      <c r="J26" s="202"/>
      <c r="K26" s="202"/>
      <c r="L26" s="202"/>
      <c r="M26" s="202"/>
      <c r="N26" s="202"/>
      <c r="O26" s="204"/>
    </row>
    <row r="27" spans="1:15" x14ac:dyDescent="0.55000000000000004">
      <c r="A27" s="221" t="s">
        <v>15</v>
      </c>
      <c r="B27" s="222">
        <v>1.2447597132373276</v>
      </c>
      <c r="C27" s="222"/>
      <c r="D27" s="233">
        <v>0.53885071762035752</v>
      </c>
      <c r="E27" s="234">
        <v>0.18863171365786435</v>
      </c>
      <c r="F27" s="235">
        <v>2.3008877128167908</v>
      </c>
      <c r="G27" s="235">
        <v>5.3362247970160404</v>
      </c>
      <c r="H27" s="223">
        <v>1</v>
      </c>
      <c r="I27" s="224">
        <v>2.0886658691433135E-2</v>
      </c>
      <c r="J27" s="202"/>
      <c r="K27" s="202"/>
      <c r="L27" s="202"/>
      <c r="M27" s="202"/>
      <c r="N27" s="202"/>
      <c r="O27" s="204"/>
    </row>
    <row r="28" spans="1:15" x14ac:dyDescent="0.55000000000000004">
      <c r="A28" s="221" t="s">
        <v>16</v>
      </c>
      <c r="B28" s="222">
        <v>1.2444915374415937</v>
      </c>
      <c r="C28" s="222"/>
      <c r="D28" s="233">
        <v>0.67855898276173277</v>
      </c>
      <c r="E28" s="234">
        <v>-8.5459630157537658E-2</v>
      </c>
      <c r="F28" s="235">
        <v>2.5744427050407248</v>
      </c>
      <c r="G28" s="235">
        <v>3.3636336409964076</v>
      </c>
      <c r="H28" s="223">
        <v>1</v>
      </c>
      <c r="I28" s="224">
        <v>6.6650852166555308E-2</v>
      </c>
      <c r="J28" s="202"/>
      <c r="K28" s="202"/>
      <c r="L28" s="202"/>
      <c r="M28" s="202"/>
      <c r="N28" s="202"/>
      <c r="O28" s="204"/>
    </row>
    <row r="29" spans="1:15" x14ac:dyDescent="0.55000000000000004">
      <c r="A29" s="221" t="s">
        <v>17</v>
      </c>
      <c r="B29" s="236" t="s">
        <v>129</v>
      </c>
      <c r="C29" s="236"/>
      <c r="D29" s="237"/>
      <c r="E29" s="238"/>
      <c r="F29" s="237"/>
      <c r="G29" s="237"/>
      <c r="H29" s="237"/>
      <c r="I29" s="239"/>
      <c r="J29" s="202"/>
      <c r="K29" s="202"/>
      <c r="L29" s="202"/>
      <c r="M29" s="202"/>
      <c r="N29" s="202"/>
      <c r="O29" s="204"/>
    </row>
    <row r="30" spans="1:15" x14ac:dyDescent="0.55000000000000004">
      <c r="A30" s="221" t="s">
        <v>18</v>
      </c>
      <c r="B30" s="222">
        <v>-1.3269481254445259</v>
      </c>
      <c r="C30" s="222"/>
      <c r="D30" s="233">
        <v>0.5447996207528335</v>
      </c>
      <c r="E30" s="234">
        <v>-2.3947357609111597</v>
      </c>
      <c r="F30" s="235">
        <v>-0.25916048997789232</v>
      </c>
      <c r="G30" s="235">
        <v>5.9324528793987552</v>
      </c>
      <c r="H30" s="223">
        <v>1</v>
      </c>
      <c r="I30" s="224">
        <v>1.4864537345060991E-2</v>
      </c>
      <c r="J30" s="202"/>
      <c r="K30" s="202"/>
      <c r="L30" s="202"/>
      <c r="M30" s="202"/>
      <c r="N30" s="202"/>
      <c r="O30" s="204"/>
    </row>
    <row r="31" spans="1:15" x14ac:dyDescent="0.55000000000000004">
      <c r="A31" s="221" t="s">
        <v>19</v>
      </c>
      <c r="B31" s="236" t="s">
        <v>129</v>
      </c>
      <c r="C31" s="236"/>
      <c r="D31" s="237"/>
      <c r="E31" s="238"/>
      <c r="F31" s="237"/>
      <c r="G31" s="237"/>
      <c r="H31" s="237"/>
      <c r="I31" s="239"/>
      <c r="J31" s="202"/>
      <c r="K31" s="202"/>
      <c r="L31" s="202"/>
      <c r="M31" s="202"/>
      <c r="N31" s="202"/>
      <c r="O31" s="204"/>
    </row>
    <row r="32" spans="1:15" x14ac:dyDescent="0.55000000000000004">
      <c r="A32" s="221" t="s">
        <v>20</v>
      </c>
      <c r="B32" s="222">
        <v>1.2360103901732986</v>
      </c>
      <c r="C32" s="222"/>
      <c r="D32" s="233">
        <v>0.7481250846127232</v>
      </c>
      <c r="E32" s="234">
        <v>-0.23028783159861921</v>
      </c>
      <c r="F32" s="235">
        <v>2.7023086119452167</v>
      </c>
      <c r="G32" s="235">
        <v>2.7295798867534997</v>
      </c>
      <c r="H32" s="223">
        <v>1</v>
      </c>
      <c r="I32" s="224">
        <v>9.8505193579784489E-2</v>
      </c>
      <c r="J32" s="202"/>
      <c r="K32" s="202"/>
      <c r="L32" s="202"/>
      <c r="M32" s="202"/>
      <c r="N32" s="202"/>
      <c r="O32" s="204"/>
    </row>
    <row r="33" spans="1:15" x14ac:dyDescent="0.55000000000000004">
      <c r="A33" s="221" t="s">
        <v>21</v>
      </c>
      <c r="B33" s="222">
        <v>-1.1404030810349106</v>
      </c>
      <c r="C33" s="222"/>
      <c r="D33" s="233">
        <v>0.68394512735080748</v>
      </c>
      <c r="E33" s="234">
        <v>-2.4809108980441534</v>
      </c>
      <c r="F33" s="235">
        <v>0.20010473597433243</v>
      </c>
      <c r="G33" s="235">
        <v>2.7801885107666497</v>
      </c>
      <c r="H33" s="223">
        <v>1</v>
      </c>
      <c r="I33" s="224">
        <v>9.5436934717555766E-2</v>
      </c>
      <c r="J33" s="202"/>
      <c r="K33" s="202"/>
      <c r="L33" s="202"/>
      <c r="M33" s="202"/>
      <c r="N33" s="202"/>
      <c r="O33" s="204"/>
    </row>
    <row r="34" spans="1:15" x14ac:dyDescent="0.55000000000000004">
      <c r="A34" s="221" t="s">
        <v>22</v>
      </c>
      <c r="B34" s="222">
        <v>-1.1174586207657387</v>
      </c>
      <c r="C34" s="222"/>
      <c r="D34" s="233">
        <v>0.7930987893311866</v>
      </c>
      <c r="E34" s="234">
        <v>-2.6719036840371837</v>
      </c>
      <c r="F34" s="235">
        <v>0.4369864425057064</v>
      </c>
      <c r="G34" s="235">
        <v>1.9852185595350293</v>
      </c>
      <c r="H34" s="223">
        <v>1</v>
      </c>
      <c r="I34" s="224">
        <v>0.15884172018231368</v>
      </c>
      <c r="J34" s="202"/>
      <c r="K34" s="202"/>
      <c r="L34" s="202"/>
      <c r="M34" s="202"/>
      <c r="N34" s="202"/>
      <c r="O34" s="204"/>
    </row>
    <row r="35" spans="1:15" x14ac:dyDescent="0.55000000000000004">
      <c r="A35" s="221" t="s">
        <v>23</v>
      </c>
      <c r="B35" s="236" t="s">
        <v>129</v>
      </c>
      <c r="C35" s="236"/>
      <c r="D35" s="237"/>
      <c r="E35" s="238"/>
      <c r="F35" s="237"/>
      <c r="G35" s="237"/>
      <c r="H35" s="237"/>
      <c r="I35" s="239"/>
      <c r="J35" s="202"/>
      <c r="K35" s="202"/>
      <c r="L35" s="202"/>
      <c r="M35" s="202"/>
      <c r="N35" s="202"/>
      <c r="O35" s="204"/>
    </row>
    <row r="36" spans="1:15" x14ac:dyDescent="0.55000000000000004">
      <c r="A36" s="221" t="s">
        <v>24</v>
      </c>
      <c r="B36" s="222">
        <v>1.5560696651973283</v>
      </c>
      <c r="C36" s="222"/>
      <c r="D36" s="233">
        <v>0.67171093676683558</v>
      </c>
      <c r="E36" s="234">
        <v>0.23954042111266927</v>
      </c>
      <c r="F36" s="235">
        <v>2.8725989092819875</v>
      </c>
      <c r="G36" s="235">
        <v>5.3665259512153369</v>
      </c>
      <c r="H36" s="223">
        <v>1</v>
      </c>
      <c r="I36" s="224">
        <v>2.052682131406014E-2</v>
      </c>
      <c r="J36" s="202"/>
      <c r="K36" s="202"/>
      <c r="L36" s="202"/>
      <c r="M36" s="202"/>
      <c r="N36" s="202"/>
      <c r="O36" s="204"/>
    </row>
    <row r="37" spans="1:15" x14ac:dyDescent="0.55000000000000004">
      <c r="A37" s="221" t="s">
        <v>25</v>
      </c>
      <c r="B37" s="222">
        <v>-1.4492791414511343</v>
      </c>
      <c r="C37" s="222"/>
      <c r="D37" s="233">
        <v>0.64173452069118908</v>
      </c>
      <c r="E37" s="234">
        <v>-2.7070556896419387</v>
      </c>
      <c r="F37" s="235">
        <v>-0.19150259326032981</v>
      </c>
      <c r="G37" s="235">
        <v>5.1002713181487946</v>
      </c>
      <c r="H37" s="223">
        <v>1</v>
      </c>
      <c r="I37" s="224">
        <v>2.3922101361053105E-2</v>
      </c>
      <c r="J37" s="202"/>
      <c r="K37" s="202"/>
      <c r="L37" s="202"/>
      <c r="M37" s="202"/>
      <c r="N37" s="202"/>
      <c r="O37" s="204"/>
    </row>
    <row r="38" spans="1:15" x14ac:dyDescent="0.55000000000000004">
      <c r="A38" s="221" t="s">
        <v>26</v>
      </c>
      <c r="B38" s="222">
        <v>-1.4647268042146278</v>
      </c>
      <c r="C38" s="222"/>
      <c r="D38" s="233">
        <v>0.78013476471612286</v>
      </c>
      <c r="E38" s="234">
        <v>-2.9937628461458572</v>
      </c>
      <c r="F38" s="235">
        <v>6.4309237716601686E-2</v>
      </c>
      <c r="G38" s="235">
        <v>3.5251207271670388</v>
      </c>
      <c r="H38" s="223">
        <v>1</v>
      </c>
      <c r="I38" s="224">
        <v>6.044542300108724E-2</v>
      </c>
      <c r="J38" s="202"/>
      <c r="K38" s="202"/>
      <c r="L38" s="202"/>
      <c r="M38" s="202"/>
      <c r="N38" s="202"/>
      <c r="O38" s="204"/>
    </row>
    <row r="39" spans="1:15" x14ac:dyDescent="0.55000000000000004">
      <c r="A39" s="221" t="s">
        <v>27</v>
      </c>
      <c r="B39" s="236" t="s">
        <v>129</v>
      </c>
      <c r="C39" s="236"/>
      <c r="D39" s="237"/>
      <c r="E39" s="238"/>
      <c r="F39" s="237"/>
      <c r="G39" s="237"/>
      <c r="H39" s="237"/>
      <c r="I39" s="239"/>
      <c r="J39" s="202"/>
      <c r="K39" s="202"/>
      <c r="L39" s="202"/>
      <c r="M39" s="202"/>
      <c r="N39" s="202"/>
      <c r="O39" s="204"/>
    </row>
    <row r="40" spans="1:15" x14ac:dyDescent="0.55000000000000004">
      <c r="A40" s="221" t="s">
        <v>28</v>
      </c>
      <c r="B40" s="236" t="s">
        <v>129</v>
      </c>
      <c r="C40" s="236"/>
      <c r="D40" s="237"/>
      <c r="E40" s="238"/>
      <c r="F40" s="237"/>
      <c r="G40" s="237"/>
      <c r="H40" s="237"/>
      <c r="I40" s="239"/>
      <c r="J40" s="202"/>
      <c r="K40" s="202"/>
      <c r="L40" s="202"/>
      <c r="M40" s="202"/>
      <c r="N40" s="202"/>
      <c r="O40" s="204"/>
    </row>
    <row r="41" spans="1:15" x14ac:dyDescent="0.55000000000000004">
      <c r="A41" s="221" t="s">
        <v>29</v>
      </c>
      <c r="B41" s="236" t="s">
        <v>129</v>
      </c>
      <c r="C41" s="236"/>
      <c r="D41" s="237"/>
      <c r="E41" s="238"/>
      <c r="F41" s="237"/>
      <c r="G41" s="237"/>
      <c r="H41" s="237"/>
      <c r="I41" s="239"/>
      <c r="J41" s="202"/>
      <c r="K41" s="202"/>
      <c r="L41" s="202"/>
      <c r="M41" s="202"/>
      <c r="N41" s="202"/>
      <c r="O41" s="204"/>
    </row>
    <row r="42" spans="1:15" x14ac:dyDescent="0.55000000000000004">
      <c r="A42" s="221" t="s">
        <v>30</v>
      </c>
      <c r="B42" s="236" t="s">
        <v>129</v>
      </c>
      <c r="C42" s="236"/>
      <c r="D42" s="237"/>
      <c r="E42" s="238"/>
      <c r="F42" s="237"/>
      <c r="G42" s="237"/>
      <c r="H42" s="237"/>
      <c r="I42" s="239"/>
      <c r="J42" s="202"/>
      <c r="K42" s="202"/>
      <c r="L42" s="202"/>
      <c r="M42" s="202"/>
      <c r="N42" s="202"/>
      <c r="O42" s="204"/>
    </row>
    <row r="43" spans="1:15" x14ac:dyDescent="0.55000000000000004">
      <c r="A43" s="221" t="s">
        <v>31</v>
      </c>
      <c r="B43" s="236" t="s">
        <v>129</v>
      </c>
      <c r="C43" s="236"/>
      <c r="D43" s="237"/>
      <c r="E43" s="238"/>
      <c r="F43" s="237"/>
      <c r="G43" s="237"/>
      <c r="H43" s="237"/>
      <c r="I43" s="239"/>
      <c r="J43" s="202"/>
      <c r="K43" s="202"/>
      <c r="L43" s="202"/>
      <c r="M43" s="202"/>
      <c r="N43" s="202"/>
      <c r="O43" s="204"/>
    </row>
    <row r="44" spans="1:15" x14ac:dyDescent="0.55000000000000004">
      <c r="A44" s="221" t="s">
        <v>32</v>
      </c>
      <c r="B44" s="222">
        <v>0.40534520467827095</v>
      </c>
      <c r="C44" s="222"/>
      <c r="D44" s="233">
        <v>0.61384574606103848</v>
      </c>
      <c r="E44" s="234">
        <v>-0.79777034966448401</v>
      </c>
      <c r="F44" s="235">
        <v>1.608460759021026</v>
      </c>
      <c r="G44" s="235">
        <v>0.4360452682472063</v>
      </c>
      <c r="H44" s="223">
        <v>1</v>
      </c>
      <c r="I44" s="224">
        <v>0.50903743832078741</v>
      </c>
      <c r="J44" s="202"/>
      <c r="K44" s="202"/>
      <c r="L44" s="202"/>
      <c r="M44" s="202"/>
      <c r="N44" s="202"/>
      <c r="O44" s="204"/>
    </row>
    <row r="45" spans="1:15" ht="15" customHeight="1" x14ac:dyDescent="0.55000000000000004">
      <c r="A45" s="221" t="s">
        <v>33</v>
      </c>
      <c r="B45" s="236" t="s">
        <v>129</v>
      </c>
      <c r="C45" s="236"/>
      <c r="D45" s="237"/>
      <c r="E45" s="238"/>
      <c r="F45" s="237"/>
      <c r="G45" s="237"/>
      <c r="H45" s="237"/>
      <c r="I45" s="239"/>
      <c r="J45" s="202"/>
      <c r="K45" s="202"/>
      <c r="L45" s="202"/>
      <c r="M45" s="202"/>
      <c r="N45" s="202"/>
      <c r="O45" s="204"/>
    </row>
    <row r="46" spans="1:15" ht="15" customHeight="1" x14ac:dyDescent="0.55000000000000004">
      <c r="A46" s="221" t="s">
        <v>34</v>
      </c>
      <c r="B46" s="222">
        <v>1.4421250279214886</v>
      </c>
      <c r="C46" s="222"/>
      <c r="D46" s="233">
        <v>0.60868970973183656</v>
      </c>
      <c r="E46" s="234">
        <v>0.24911511908694961</v>
      </c>
      <c r="F46" s="235">
        <v>2.6351349367560273</v>
      </c>
      <c r="G46" s="235">
        <v>5.6132438406575504</v>
      </c>
      <c r="H46" s="223">
        <v>1</v>
      </c>
      <c r="I46" s="224">
        <v>1.7825235381584092E-2</v>
      </c>
      <c r="J46" s="202"/>
      <c r="K46" s="202"/>
      <c r="L46" s="202"/>
      <c r="M46" s="202"/>
      <c r="N46" s="202"/>
      <c r="O46" s="204"/>
    </row>
    <row r="47" spans="1:15" ht="15" customHeight="1" x14ac:dyDescent="0.55000000000000004">
      <c r="A47" s="221" t="s">
        <v>35</v>
      </c>
      <c r="B47" s="236" t="s">
        <v>129</v>
      </c>
      <c r="C47" s="236"/>
      <c r="D47" s="237"/>
      <c r="E47" s="238"/>
      <c r="F47" s="237"/>
      <c r="G47" s="237"/>
      <c r="H47" s="237"/>
      <c r="I47" s="239"/>
      <c r="J47" s="202"/>
      <c r="K47" s="202"/>
      <c r="L47" s="202"/>
      <c r="M47" s="202"/>
      <c r="N47" s="202"/>
      <c r="O47" s="204"/>
    </row>
    <row r="48" spans="1:15" x14ac:dyDescent="0.55000000000000004">
      <c r="A48" s="221" t="s">
        <v>36</v>
      </c>
      <c r="B48" s="236" t="s">
        <v>129</v>
      </c>
      <c r="C48" s="236"/>
      <c r="D48" s="237"/>
      <c r="E48" s="238"/>
      <c r="F48" s="237"/>
      <c r="G48" s="237"/>
      <c r="H48" s="237"/>
      <c r="I48" s="239"/>
      <c r="J48" s="202"/>
      <c r="K48" s="202"/>
      <c r="L48" s="202"/>
      <c r="M48" s="202"/>
      <c r="N48" s="202"/>
      <c r="O48" s="204"/>
    </row>
    <row r="49" spans="1:15" x14ac:dyDescent="0.55000000000000004">
      <c r="A49" s="221" t="s">
        <v>37</v>
      </c>
      <c r="B49" s="236" t="s">
        <v>129</v>
      </c>
      <c r="C49" s="236"/>
      <c r="D49" s="237"/>
      <c r="E49" s="238"/>
      <c r="F49" s="237"/>
      <c r="G49" s="237"/>
      <c r="H49" s="237"/>
      <c r="I49" s="239"/>
      <c r="J49" s="202"/>
      <c r="K49" s="202"/>
      <c r="L49" s="202"/>
      <c r="M49" s="202"/>
      <c r="N49" s="202"/>
      <c r="O49" s="204"/>
    </row>
    <row r="50" spans="1:15" x14ac:dyDescent="0.55000000000000004">
      <c r="A50" s="225" t="s">
        <v>38</v>
      </c>
      <c r="B50" s="240" t="s">
        <v>130</v>
      </c>
      <c r="C50" s="240"/>
      <c r="D50" s="241">
        <v>0.1115219452102742</v>
      </c>
      <c r="E50" s="242">
        <v>0.44324169390130314</v>
      </c>
      <c r="F50" s="243">
        <v>0.88928462162917221</v>
      </c>
      <c r="G50" s="244"/>
      <c r="H50" s="244"/>
      <c r="I50" s="245"/>
      <c r="J50" s="202"/>
      <c r="K50" s="202"/>
      <c r="L50" s="202"/>
      <c r="M50" s="202"/>
      <c r="N50" s="202"/>
      <c r="O50" s="204"/>
    </row>
    <row r="51" spans="1:15" x14ac:dyDescent="0.55000000000000004">
      <c r="A51" s="883" t="s">
        <v>128</v>
      </c>
      <c r="B51" s="883"/>
      <c r="C51" s="883"/>
      <c r="D51" s="883"/>
      <c r="E51" s="883"/>
      <c r="F51" s="883"/>
      <c r="G51" s="883"/>
      <c r="H51" s="883"/>
      <c r="I51" s="884"/>
      <c r="J51" s="202"/>
      <c r="K51" s="202"/>
      <c r="L51" s="202"/>
      <c r="M51" s="202"/>
      <c r="N51" s="202"/>
      <c r="O51" s="204"/>
    </row>
    <row r="52" spans="1:15" ht="15" customHeight="1" x14ac:dyDescent="0.55000000000000004">
      <c r="A52" s="883" t="s">
        <v>40</v>
      </c>
      <c r="B52" s="883"/>
      <c r="C52" s="883"/>
      <c r="D52" s="883"/>
      <c r="E52" s="883"/>
      <c r="F52" s="883"/>
      <c r="G52" s="883"/>
      <c r="H52" s="883"/>
      <c r="I52" s="884"/>
      <c r="J52" s="202"/>
      <c r="K52" s="202"/>
      <c r="L52" s="202"/>
      <c r="M52" s="202"/>
      <c r="N52" s="202"/>
      <c r="O52" s="204"/>
    </row>
    <row r="53" spans="1:15" ht="15" customHeight="1" x14ac:dyDescent="0.55000000000000004">
      <c r="A53" s="883" t="s">
        <v>41</v>
      </c>
      <c r="B53" s="885"/>
      <c r="C53" s="885"/>
      <c r="D53" s="885"/>
      <c r="E53" s="885"/>
      <c r="F53" s="885"/>
      <c r="G53" s="885"/>
      <c r="H53" s="885"/>
      <c r="I53" s="886"/>
      <c r="J53" s="202"/>
      <c r="K53" s="202"/>
      <c r="L53" s="202"/>
      <c r="M53" s="202"/>
      <c r="N53" s="202"/>
      <c r="O53" s="204"/>
    </row>
    <row r="54" spans="1:15" x14ac:dyDescent="0.55000000000000004">
      <c r="A54" s="202"/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4"/>
    </row>
    <row r="55" spans="1:15" x14ac:dyDescent="0.55000000000000004">
      <c r="A55" s="202"/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4"/>
    </row>
    <row r="56" spans="1:15" ht="17.7" x14ac:dyDescent="0.6">
      <c r="A56" s="246" t="s">
        <v>125</v>
      </c>
      <c r="B56" s="202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4"/>
    </row>
    <row r="57" spans="1:15" x14ac:dyDescent="0.55000000000000004">
      <c r="A57" s="202"/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4"/>
    </row>
    <row r="58" spans="1:15" x14ac:dyDescent="0.55000000000000004">
      <c r="A58" s="869" t="s">
        <v>45</v>
      </c>
      <c r="B58" s="870"/>
      <c r="C58" s="870"/>
      <c r="D58" s="870"/>
      <c r="E58" s="870"/>
      <c r="F58" s="870"/>
      <c r="G58" s="871"/>
      <c r="H58" s="202"/>
      <c r="I58" s="202"/>
      <c r="J58" s="202"/>
      <c r="K58" s="202"/>
      <c r="L58" s="202"/>
      <c r="M58" s="202"/>
      <c r="N58" s="202"/>
      <c r="O58" s="204"/>
    </row>
    <row r="59" spans="1:15" x14ac:dyDescent="0.55000000000000004">
      <c r="A59" s="872" t="s">
        <v>46</v>
      </c>
      <c r="B59" s="873"/>
      <c r="C59" s="396"/>
      <c r="D59" s="876" t="s">
        <v>47</v>
      </c>
      <c r="E59" s="878" t="s">
        <v>2</v>
      </c>
      <c r="F59" s="880" t="s">
        <v>3</v>
      </c>
      <c r="G59" s="882"/>
      <c r="H59" s="202"/>
      <c r="I59" s="202"/>
      <c r="J59" s="202"/>
      <c r="K59" s="202"/>
      <c r="L59" s="202"/>
      <c r="M59" s="202"/>
      <c r="N59" s="202"/>
      <c r="O59" s="204"/>
    </row>
    <row r="60" spans="1:15" x14ac:dyDescent="0.55000000000000004">
      <c r="A60" s="874"/>
      <c r="B60" s="875"/>
      <c r="C60" s="397"/>
      <c r="D60" s="877"/>
      <c r="E60" s="879"/>
      <c r="F60" s="215" t="s">
        <v>5</v>
      </c>
      <c r="G60" s="216" t="s">
        <v>6</v>
      </c>
      <c r="H60" s="202"/>
      <c r="I60" s="202"/>
      <c r="J60" s="202"/>
      <c r="K60" s="202"/>
      <c r="L60" s="202"/>
      <c r="M60" s="202"/>
      <c r="N60" s="202"/>
      <c r="O60" s="204"/>
    </row>
    <row r="61" spans="1:15" x14ac:dyDescent="0.55000000000000004">
      <c r="A61" s="865" t="s">
        <v>48</v>
      </c>
      <c r="B61" s="247" t="s">
        <v>113</v>
      </c>
      <c r="C61" s="247"/>
      <c r="D61" s="248">
        <v>0.30855414069335119</v>
      </c>
      <c r="E61" s="249">
        <v>7.3981052063307365E-2</v>
      </c>
      <c r="F61" s="230">
        <v>0.19285969362218205</v>
      </c>
      <c r="G61" s="250">
        <v>0.49365243691366173</v>
      </c>
      <c r="H61" s="202"/>
      <c r="I61" s="202"/>
      <c r="J61" s="202"/>
      <c r="K61" s="202"/>
      <c r="L61" s="202"/>
      <c r="M61" s="202"/>
      <c r="N61" s="202"/>
      <c r="O61" s="204"/>
    </row>
    <row r="62" spans="1:15" x14ac:dyDescent="0.55000000000000004">
      <c r="A62" s="866"/>
      <c r="B62" s="251" t="s">
        <v>114</v>
      </c>
      <c r="C62" s="251"/>
      <c r="D62" s="252">
        <v>0.24505638484789302</v>
      </c>
      <c r="E62" s="253">
        <v>7.1600102217982561E-2</v>
      </c>
      <c r="F62" s="233">
        <v>0.13821767905031193</v>
      </c>
      <c r="G62" s="254">
        <v>0.43447865835497934</v>
      </c>
      <c r="H62" s="202"/>
      <c r="I62" s="202"/>
      <c r="J62" s="202"/>
      <c r="K62" s="202"/>
      <c r="L62" s="202"/>
      <c r="M62" s="202"/>
      <c r="N62" s="202"/>
      <c r="O62" s="204"/>
    </row>
    <row r="63" spans="1:15" x14ac:dyDescent="0.55000000000000004">
      <c r="A63" s="866"/>
      <c r="B63" s="251" t="s">
        <v>115</v>
      </c>
      <c r="C63" s="251"/>
      <c r="D63" s="252">
        <v>0.25067683779686178</v>
      </c>
      <c r="E63" s="253">
        <v>5.2012264092650355E-2</v>
      </c>
      <c r="F63" s="233">
        <v>0.16691704382876368</v>
      </c>
      <c r="G63" s="254">
        <v>0.37646770854808026</v>
      </c>
      <c r="H63" s="202"/>
      <c r="I63" s="202"/>
      <c r="J63" s="202"/>
      <c r="K63" s="202"/>
      <c r="L63" s="202"/>
      <c r="M63" s="202"/>
      <c r="N63" s="202"/>
      <c r="O63" s="204"/>
    </row>
    <row r="64" spans="1:15" x14ac:dyDescent="0.55000000000000004">
      <c r="A64" s="867"/>
      <c r="B64" s="255" t="s">
        <v>116</v>
      </c>
      <c r="C64" s="255"/>
      <c r="D64" s="256">
        <v>0.22077226477918885</v>
      </c>
      <c r="E64" s="257">
        <v>7.383065801148965E-2</v>
      </c>
      <c r="F64" s="258">
        <v>0.1146266772577475</v>
      </c>
      <c r="G64" s="259">
        <v>0.42520985569646658</v>
      </c>
      <c r="H64" s="202"/>
      <c r="I64" s="202"/>
      <c r="J64" s="202"/>
      <c r="K64" s="202"/>
      <c r="L64" s="202"/>
      <c r="M64" s="202"/>
      <c r="N64" s="202"/>
      <c r="O64" s="204"/>
    </row>
    <row r="65" spans="1:15" x14ac:dyDescent="0.55000000000000004">
      <c r="A65" s="867" t="s">
        <v>51</v>
      </c>
      <c r="B65" s="251" t="s">
        <v>113</v>
      </c>
      <c r="C65" s="251"/>
      <c r="D65" s="252">
        <v>0.41218752684759014</v>
      </c>
      <c r="E65" s="253">
        <v>7.0105750751437865E-2</v>
      </c>
      <c r="F65" s="233">
        <v>0.29533888867384628</v>
      </c>
      <c r="G65" s="254">
        <v>0.57526646101915191</v>
      </c>
      <c r="H65" s="202"/>
      <c r="I65" s="202"/>
      <c r="J65" s="202"/>
      <c r="K65" s="202"/>
      <c r="L65" s="202"/>
      <c r="M65" s="202"/>
      <c r="N65" s="202"/>
      <c r="O65" s="204"/>
    </row>
    <row r="66" spans="1:15" x14ac:dyDescent="0.55000000000000004">
      <c r="A66" s="866"/>
      <c r="B66" s="251" t="s">
        <v>114</v>
      </c>
      <c r="C66" s="251"/>
      <c r="D66" s="252">
        <v>0.17453653238724451</v>
      </c>
      <c r="E66" s="253">
        <v>4.775513343081552E-2</v>
      </c>
      <c r="F66" s="233">
        <v>0.10209116243313218</v>
      </c>
      <c r="G66" s="254">
        <v>0.29839018786485416</v>
      </c>
      <c r="H66" s="202"/>
      <c r="I66" s="202"/>
      <c r="J66" s="202"/>
      <c r="K66" s="202"/>
      <c r="L66" s="202"/>
      <c r="M66" s="202"/>
      <c r="N66" s="202"/>
      <c r="O66" s="204"/>
    </row>
    <row r="67" spans="1:15" x14ac:dyDescent="0.55000000000000004">
      <c r="A67" s="866"/>
      <c r="B67" s="251" t="s">
        <v>115</v>
      </c>
      <c r="C67" s="251"/>
      <c r="D67" s="252">
        <v>0.17181498612782825</v>
      </c>
      <c r="E67" s="253">
        <v>5.3315030753640774E-2</v>
      </c>
      <c r="F67" s="233">
        <v>9.3525284559375962E-2</v>
      </c>
      <c r="G67" s="254">
        <v>0.31564073391687292</v>
      </c>
      <c r="H67" s="202"/>
      <c r="I67" s="202"/>
      <c r="J67" s="202"/>
      <c r="K67" s="202"/>
      <c r="L67" s="202"/>
      <c r="M67" s="202"/>
      <c r="N67" s="202"/>
      <c r="O67" s="204"/>
    </row>
    <row r="68" spans="1:15" ht="15" customHeight="1" x14ac:dyDescent="0.55000000000000004">
      <c r="A68" s="867"/>
      <c r="B68" s="255" t="s">
        <v>116</v>
      </c>
      <c r="C68" s="255"/>
      <c r="D68" s="256">
        <v>0.21414503146454666</v>
      </c>
      <c r="E68" s="257">
        <v>4.1376606658092153E-2</v>
      </c>
      <c r="F68" s="258">
        <v>0.14663607018294786</v>
      </c>
      <c r="G68" s="259">
        <v>0.3127340663435515</v>
      </c>
      <c r="H68" s="202"/>
      <c r="I68" s="202"/>
      <c r="J68" s="202"/>
      <c r="K68" s="202"/>
      <c r="L68" s="202"/>
      <c r="M68" s="202"/>
      <c r="N68" s="202"/>
      <c r="O68" s="204"/>
    </row>
    <row r="69" spans="1:15" ht="15" customHeight="1" x14ac:dyDescent="0.55000000000000004">
      <c r="A69" s="867" t="s">
        <v>52</v>
      </c>
      <c r="B69" s="251" t="s">
        <v>113</v>
      </c>
      <c r="C69" s="251"/>
      <c r="D69" s="252">
        <v>4.031438585780122E-2</v>
      </c>
      <c r="E69" s="253">
        <v>1.8000017448309424E-2</v>
      </c>
      <c r="F69" s="233">
        <v>1.6803744610695746E-2</v>
      </c>
      <c r="G69" s="254">
        <v>9.6719495847205086E-2</v>
      </c>
      <c r="H69" s="202"/>
      <c r="I69" s="202"/>
      <c r="J69" s="202"/>
      <c r="K69" s="202"/>
      <c r="L69" s="202"/>
      <c r="M69" s="202"/>
      <c r="N69" s="202"/>
      <c r="O69" s="204"/>
    </row>
    <row r="70" spans="1:15" x14ac:dyDescent="0.55000000000000004">
      <c r="A70" s="866"/>
      <c r="B70" s="251" t="s">
        <v>114</v>
      </c>
      <c r="C70" s="251"/>
      <c r="D70" s="252">
        <v>0.34471322773563168</v>
      </c>
      <c r="E70" s="253">
        <v>6.1170855108754134E-2</v>
      </c>
      <c r="F70" s="233">
        <v>0.2434493104851794</v>
      </c>
      <c r="G70" s="254">
        <v>0.48809836075979102</v>
      </c>
      <c r="H70" s="202"/>
      <c r="I70" s="202"/>
      <c r="J70" s="202"/>
      <c r="K70" s="202"/>
      <c r="L70" s="202"/>
      <c r="M70" s="202"/>
      <c r="N70" s="202"/>
      <c r="O70" s="204"/>
    </row>
    <row r="71" spans="1:15" x14ac:dyDescent="0.55000000000000004">
      <c r="A71" s="866"/>
      <c r="B71" s="251" t="s">
        <v>115</v>
      </c>
      <c r="C71" s="251"/>
      <c r="D71" s="252">
        <v>0.34462079638596305</v>
      </c>
      <c r="E71" s="253">
        <v>0.13855072098943697</v>
      </c>
      <c r="F71" s="233">
        <v>0.15672055266805912</v>
      </c>
      <c r="G71" s="254">
        <v>0.75780420168145801</v>
      </c>
      <c r="H71" s="202"/>
      <c r="I71" s="202"/>
      <c r="J71" s="202"/>
      <c r="K71" s="202"/>
      <c r="L71" s="202"/>
      <c r="M71" s="202"/>
      <c r="N71" s="202"/>
      <c r="O71" s="204"/>
    </row>
    <row r="72" spans="1:15" x14ac:dyDescent="0.55000000000000004">
      <c r="A72" s="868"/>
      <c r="B72" s="260" t="s">
        <v>116</v>
      </c>
      <c r="C72" s="260"/>
      <c r="D72" s="261">
        <v>9.9280892857329661E-2</v>
      </c>
      <c r="E72" s="262">
        <v>4.6627922405943156E-2</v>
      </c>
      <c r="F72" s="241">
        <v>3.9545155475286982E-2</v>
      </c>
      <c r="G72" s="263">
        <v>0.24925166099570231</v>
      </c>
      <c r="H72" s="202"/>
      <c r="I72" s="202"/>
      <c r="J72" s="202"/>
      <c r="K72" s="202"/>
      <c r="L72" s="202"/>
      <c r="M72" s="202"/>
      <c r="N72" s="202"/>
      <c r="O72" s="204"/>
    </row>
    <row r="73" spans="1:15" x14ac:dyDescent="0.55000000000000004">
      <c r="A73" s="202"/>
      <c r="B73" s="202"/>
      <c r="C73" s="202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4"/>
    </row>
    <row r="74" spans="1:15" x14ac:dyDescent="0.55000000000000004">
      <c r="A74" s="869" t="s">
        <v>53</v>
      </c>
      <c r="B74" s="870"/>
      <c r="C74" s="870"/>
      <c r="D74" s="870"/>
      <c r="E74" s="870"/>
      <c r="F74" s="870"/>
      <c r="G74" s="870"/>
      <c r="H74" s="870"/>
      <c r="I74" s="871"/>
      <c r="J74" s="202"/>
      <c r="K74" s="202"/>
      <c r="L74" s="202"/>
      <c r="M74" s="202"/>
      <c r="N74" s="202"/>
      <c r="O74" s="204"/>
    </row>
    <row r="75" spans="1:15" ht="23.7" x14ac:dyDescent="0.55000000000000004">
      <c r="A75" s="872" t="s">
        <v>67</v>
      </c>
      <c r="B75" s="873"/>
      <c r="C75" s="380" t="s">
        <v>246</v>
      </c>
      <c r="D75" s="876" t="s">
        <v>55</v>
      </c>
      <c r="E75" s="878" t="s">
        <v>2</v>
      </c>
      <c r="F75" s="880" t="s">
        <v>8</v>
      </c>
      <c r="G75" s="880" t="s">
        <v>9</v>
      </c>
      <c r="H75" s="880" t="s">
        <v>56</v>
      </c>
      <c r="I75" s="882"/>
      <c r="J75" s="202"/>
      <c r="K75" s="202"/>
      <c r="L75" s="202"/>
      <c r="M75" s="202"/>
      <c r="N75" s="202"/>
      <c r="O75" s="204"/>
    </row>
    <row r="76" spans="1:15" x14ac:dyDescent="0.55000000000000004">
      <c r="A76" s="874"/>
      <c r="B76" s="875"/>
      <c r="C76" s="465" t="s">
        <v>224</v>
      </c>
      <c r="D76" s="877"/>
      <c r="E76" s="879"/>
      <c r="F76" s="881"/>
      <c r="G76" s="881"/>
      <c r="H76" s="215" t="s">
        <v>5</v>
      </c>
      <c r="I76" s="216" t="s">
        <v>6</v>
      </c>
      <c r="J76" s="202"/>
      <c r="K76" s="202"/>
      <c r="L76" s="202"/>
      <c r="M76" s="202"/>
      <c r="N76" s="202"/>
      <c r="O76" s="204"/>
    </row>
    <row r="77" spans="1:15" x14ac:dyDescent="0.55000000000000004">
      <c r="A77" s="669" t="s">
        <v>72</v>
      </c>
      <c r="B77" s="670" t="s">
        <v>76</v>
      </c>
      <c r="C77" s="670" t="str">
        <f>IF(G77&lt;0.006061, "YES","NO")</f>
        <v>YES</v>
      </c>
      <c r="D77" s="671" t="s">
        <v>285</v>
      </c>
      <c r="E77" s="672">
        <v>7.2379671984350594E-2</v>
      </c>
      <c r="F77" s="673">
        <v>1</v>
      </c>
      <c r="G77" s="623">
        <v>2.7795587209666905E-7</v>
      </c>
      <c r="H77" s="674">
        <v>0.23001159068763902</v>
      </c>
      <c r="I77" s="675">
        <v>0.51373469129193883</v>
      </c>
      <c r="J77" s="202"/>
      <c r="K77" s="202"/>
      <c r="L77" s="202"/>
      <c r="M77" s="202"/>
      <c r="N77" s="202"/>
      <c r="O77" s="204"/>
    </row>
    <row r="78" spans="1:15" x14ac:dyDescent="0.55000000000000004">
      <c r="A78" s="669" t="s">
        <v>76</v>
      </c>
      <c r="B78" s="676" t="s">
        <v>72</v>
      </c>
      <c r="C78" s="670" t="str">
        <f t="shared" ref="C78:C141" si="0">IF(G78&lt;0.006061, "YES","NO")</f>
        <v>YES</v>
      </c>
      <c r="D78" s="677" t="s">
        <v>286</v>
      </c>
      <c r="E78" s="678">
        <v>7.2379671984350608E-2</v>
      </c>
      <c r="F78" s="679">
        <v>1</v>
      </c>
      <c r="G78" s="407">
        <v>2.7795587209666905E-7</v>
      </c>
      <c r="H78" s="680">
        <v>-0.51373469129193883</v>
      </c>
      <c r="I78" s="681">
        <v>-0.23001159068763899</v>
      </c>
      <c r="J78" s="202"/>
      <c r="K78" s="202"/>
      <c r="L78" s="202"/>
      <c r="M78" s="202"/>
      <c r="N78" s="202"/>
      <c r="O78" s="204"/>
    </row>
    <row r="79" spans="1:15" x14ac:dyDescent="0.55000000000000004">
      <c r="A79" s="669" t="s">
        <v>76</v>
      </c>
      <c r="B79" s="676" t="s">
        <v>77</v>
      </c>
      <c r="C79" s="670" t="str">
        <f t="shared" si="0"/>
        <v>YES</v>
      </c>
      <c r="D79" s="677" t="s">
        <v>287</v>
      </c>
      <c r="E79" s="678">
        <v>6.4580328494341907E-2</v>
      </c>
      <c r="F79" s="679">
        <v>1</v>
      </c>
      <c r="G79" s="407">
        <v>2.4350765678304853E-6</v>
      </c>
      <c r="H79" s="680">
        <v>-0.43097395983650638</v>
      </c>
      <c r="I79" s="681">
        <v>-0.17782372391915452</v>
      </c>
      <c r="J79" s="202"/>
      <c r="K79" s="202"/>
      <c r="L79" s="202"/>
      <c r="M79" s="202"/>
      <c r="N79" s="202"/>
      <c r="O79" s="204"/>
    </row>
    <row r="80" spans="1:15" x14ac:dyDescent="0.55000000000000004">
      <c r="A80" s="669" t="s">
        <v>77</v>
      </c>
      <c r="B80" s="676" t="s">
        <v>76</v>
      </c>
      <c r="C80" s="670" t="str">
        <f t="shared" si="0"/>
        <v>YES</v>
      </c>
      <c r="D80" s="677" t="s">
        <v>288</v>
      </c>
      <c r="E80" s="678">
        <v>6.4580328494341907E-2</v>
      </c>
      <c r="F80" s="679">
        <v>1</v>
      </c>
      <c r="G80" s="407">
        <v>2.4350765678304853E-6</v>
      </c>
      <c r="H80" s="680">
        <v>0.17782372391915452</v>
      </c>
      <c r="I80" s="681">
        <v>0.43097395983650638</v>
      </c>
      <c r="J80" s="202"/>
      <c r="K80" s="202"/>
      <c r="L80" s="202"/>
      <c r="M80" s="202"/>
      <c r="N80" s="202"/>
      <c r="O80" s="204"/>
    </row>
    <row r="81" spans="1:15" x14ac:dyDescent="0.55000000000000004">
      <c r="A81" s="669" t="s">
        <v>75</v>
      </c>
      <c r="B81" s="676" t="s">
        <v>76</v>
      </c>
      <c r="C81" s="670" t="str">
        <f t="shared" si="0"/>
        <v>YES</v>
      </c>
      <c r="D81" s="677" t="s">
        <v>289</v>
      </c>
      <c r="E81" s="678">
        <v>4.5122324925450409E-2</v>
      </c>
      <c r="F81" s="679">
        <v>1</v>
      </c>
      <c r="G81" s="407">
        <v>1.1695091367247556E-4</v>
      </c>
      <c r="H81" s="680">
        <v>8.5392513854148672E-2</v>
      </c>
      <c r="I81" s="681">
        <v>0.26226877735934218</v>
      </c>
      <c r="J81" s="202"/>
      <c r="K81" s="202"/>
      <c r="L81" s="126"/>
      <c r="N81" s="202"/>
      <c r="O81" s="204"/>
    </row>
    <row r="82" spans="1:15" ht="13.5" customHeight="1" x14ac:dyDescent="0.55000000000000004">
      <c r="A82" s="669" t="s">
        <v>76</v>
      </c>
      <c r="B82" s="676" t="s">
        <v>75</v>
      </c>
      <c r="C82" s="670" t="str">
        <f t="shared" si="0"/>
        <v>YES</v>
      </c>
      <c r="D82" s="677" t="s">
        <v>290</v>
      </c>
      <c r="E82" s="678">
        <v>4.5122324925450402E-2</v>
      </c>
      <c r="F82" s="679">
        <v>1</v>
      </c>
      <c r="G82" s="407">
        <v>1.1695091367247556E-4</v>
      </c>
      <c r="H82" s="680">
        <v>-0.26226877735934218</v>
      </c>
      <c r="I82" s="681">
        <v>-8.5392513854148686E-2</v>
      </c>
      <c r="J82" s="202"/>
      <c r="K82" s="202"/>
      <c r="L82" s="126"/>
      <c r="N82" s="202"/>
      <c r="O82" s="204"/>
    </row>
    <row r="83" spans="1:15" x14ac:dyDescent="0.55000000000000004">
      <c r="A83" s="669" t="s">
        <v>70</v>
      </c>
      <c r="B83" s="676" t="s">
        <v>76</v>
      </c>
      <c r="C83" s="670" t="str">
        <f t="shared" si="0"/>
        <v>YES</v>
      </c>
      <c r="D83" s="677" t="s">
        <v>291</v>
      </c>
      <c r="E83" s="678">
        <v>5.5038861218079847E-2</v>
      </c>
      <c r="F83" s="679">
        <v>1</v>
      </c>
      <c r="G83" s="407">
        <v>1.323354106363972E-4</v>
      </c>
      <c r="H83" s="680">
        <v>0.10248826620152575</v>
      </c>
      <c r="I83" s="681">
        <v>0.31823663767659538</v>
      </c>
      <c r="J83" s="202"/>
      <c r="K83" s="202"/>
      <c r="L83" s="74"/>
      <c r="N83" s="202"/>
      <c r="O83" s="204"/>
    </row>
    <row r="84" spans="1:15" x14ac:dyDescent="0.55000000000000004">
      <c r="A84" s="669" t="s">
        <v>76</v>
      </c>
      <c r="B84" s="676" t="s">
        <v>70</v>
      </c>
      <c r="C84" s="670" t="str">
        <f t="shared" si="0"/>
        <v>YES</v>
      </c>
      <c r="D84" s="677" t="s">
        <v>292</v>
      </c>
      <c r="E84" s="678">
        <v>5.5038861218079847E-2</v>
      </c>
      <c r="F84" s="679">
        <v>1</v>
      </c>
      <c r="G84" s="407">
        <v>1.323354106363972E-4</v>
      </c>
      <c r="H84" s="680">
        <v>-0.31823663767659538</v>
      </c>
      <c r="I84" s="681">
        <v>-0.10248826620152575</v>
      </c>
      <c r="J84" s="202"/>
      <c r="K84" s="202"/>
      <c r="L84" s="74"/>
      <c r="M84" s="202"/>
      <c r="N84" s="202"/>
      <c r="O84" s="204"/>
    </row>
    <row r="85" spans="1:15" x14ac:dyDescent="0.55000000000000004">
      <c r="A85" s="669" t="s">
        <v>72</v>
      </c>
      <c r="B85" s="682" t="s">
        <v>79</v>
      </c>
      <c r="C85" s="670" t="str">
        <f t="shared" si="0"/>
        <v>YES</v>
      </c>
      <c r="D85" s="683" t="s">
        <v>293</v>
      </c>
      <c r="E85" s="684">
        <v>8.4196077321437024E-2</v>
      </c>
      <c r="F85" s="685">
        <v>1</v>
      </c>
      <c r="G85" s="686">
        <v>2.0207841522135173E-4</v>
      </c>
      <c r="H85" s="687">
        <v>0.14788535480069431</v>
      </c>
      <c r="I85" s="688">
        <v>0.47792791317982664</v>
      </c>
      <c r="J85" s="202"/>
      <c r="K85" s="202"/>
      <c r="L85" s="74"/>
      <c r="M85" s="202"/>
      <c r="N85" s="202"/>
      <c r="O85" s="204"/>
    </row>
    <row r="86" spans="1:15" x14ac:dyDescent="0.55000000000000004">
      <c r="A86" s="669" t="s">
        <v>79</v>
      </c>
      <c r="B86" s="676" t="s">
        <v>72</v>
      </c>
      <c r="C86" s="670" t="str">
        <f t="shared" si="0"/>
        <v>YES</v>
      </c>
      <c r="D86" s="677" t="s">
        <v>294</v>
      </c>
      <c r="E86" s="678">
        <v>8.4196077321437024E-2</v>
      </c>
      <c r="F86" s="679">
        <v>1</v>
      </c>
      <c r="G86" s="407">
        <v>2.0207841522135173E-4</v>
      </c>
      <c r="H86" s="680">
        <v>-0.47792791317982664</v>
      </c>
      <c r="I86" s="681">
        <v>-0.14788535480069431</v>
      </c>
      <c r="J86" s="202"/>
      <c r="K86" s="202"/>
      <c r="L86" s="74"/>
      <c r="M86" s="202"/>
      <c r="N86" s="202"/>
      <c r="O86" s="204"/>
    </row>
    <row r="87" spans="1:15" x14ac:dyDescent="0.55000000000000004">
      <c r="A87" s="689" t="s">
        <v>68</v>
      </c>
      <c r="B87" s="690" t="s">
        <v>76</v>
      </c>
      <c r="C87" s="670" t="str">
        <f t="shared" si="0"/>
        <v>YES</v>
      </c>
      <c r="D87" s="691" t="s">
        <v>295</v>
      </c>
      <c r="E87" s="692">
        <v>7.6139324219047524E-2</v>
      </c>
      <c r="F87" s="693">
        <v>1</v>
      </c>
      <c r="G87" s="629">
        <v>4.2667200040147346E-4</v>
      </c>
      <c r="H87" s="694">
        <v>0.11900942155899857</v>
      </c>
      <c r="I87" s="695">
        <v>0.41747008811210135</v>
      </c>
      <c r="J87" s="202"/>
      <c r="K87" s="202"/>
      <c r="L87" s="74"/>
      <c r="M87" s="202"/>
      <c r="N87" s="202"/>
      <c r="O87" s="204"/>
    </row>
    <row r="88" spans="1:15" x14ac:dyDescent="0.55000000000000004">
      <c r="A88" s="696" t="s">
        <v>76</v>
      </c>
      <c r="B88" s="676" t="s">
        <v>68</v>
      </c>
      <c r="C88" s="670" t="str">
        <f t="shared" si="0"/>
        <v>YES</v>
      </c>
      <c r="D88" s="677" t="s">
        <v>296</v>
      </c>
      <c r="E88" s="678">
        <v>7.6139324219047538E-2</v>
      </c>
      <c r="F88" s="679">
        <v>1</v>
      </c>
      <c r="G88" s="407">
        <v>4.2667200040147346E-4</v>
      </c>
      <c r="H88" s="680">
        <v>-0.4174700881121014</v>
      </c>
      <c r="I88" s="681">
        <v>-0.11900942155899855</v>
      </c>
      <c r="J88" s="202"/>
      <c r="K88" s="202"/>
      <c r="L88" s="74"/>
      <c r="M88" s="202"/>
      <c r="N88" s="202"/>
      <c r="O88" s="204"/>
    </row>
    <row r="89" spans="1:15" x14ac:dyDescent="0.55000000000000004">
      <c r="A89" s="696" t="s">
        <v>77</v>
      </c>
      <c r="B89" s="682" t="s">
        <v>79</v>
      </c>
      <c r="C89" s="670" t="str">
        <f t="shared" si="0"/>
        <v>YES</v>
      </c>
      <c r="D89" s="683" t="s">
        <v>297</v>
      </c>
      <c r="E89" s="684">
        <v>8.5009099527921114E-2</v>
      </c>
      <c r="F89" s="685">
        <v>1</v>
      </c>
      <c r="G89" s="686">
        <v>3.88773368155515E-3</v>
      </c>
      <c r="H89" s="687">
        <v>7.8817561445395756E-2</v>
      </c>
      <c r="I89" s="688">
        <v>0.41204710831120828</v>
      </c>
      <c r="J89" s="202"/>
      <c r="K89" s="202"/>
      <c r="L89" s="202"/>
      <c r="M89" s="202"/>
      <c r="N89" s="202"/>
      <c r="O89" s="204"/>
    </row>
    <row r="90" spans="1:15" x14ac:dyDescent="0.55000000000000004">
      <c r="A90" s="696" t="s">
        <v>79</v>
      </c>
      <c r="B90" s="676" t="s">
        <v>77</v>
      </c>
      <c r="C90" s="670" t="str">
        <f t="shared" si="0"/>
        <v>YES</v>
      </c>
      <c r="D90" s="677" t="s">
        <v>298</v>
      </c>
      <c r="E90" s="678">
        <v>8.5009099527921114E-2</v>
      </c>
      <c r="F90" s="679">
        <v>1</v>
      </c>
      <c r="G90" s="407">
        <v>3.88773368155515E-3</v>
      </c>
      <c r="H90" s="680">
        <v>-0.41204710831120828</v>
      </c>
      <c r="I90" s="681">
        <v>-7.8817561445395756E-2</v>
      </c>
      <c r="J90" s="202"/>
      <c r="K90" s="202"/>
      <c r="L90" s="202" t="s">
        <v>225</v>
      </c>
      <c r="M90" s="202"/>
      <c r="N90" s="202"/>
      <c r="O90" s="204"/>
    </row>
    <row r="91" spans="1:15" x14ac:dyDescent="0.55000000000000004">
      <c r="A91" s="696" t="s">
        <v>69</v>
      </c>
      <c r="B91" s="676" t="s">
        <v>76</v>
      </c>
      <c r="C91" s="670" t="str">
        <f t="shared" si="0"/>
        <v>YES</v>
      </c>
      <c r="D91" s="677" t="s">
        <v>299</v>
      </c>
      <c r="E91" s="678">
        <v>7.3828011389749593E-2</v>
      </c>
      <c r="F91" s="679">
        <v>1</v>
      </c>
      <c r="G91" s="407">
        <v>5.5503008857769043E-3</v>
      </c>
      <c r="H91" s="680">
        <v>6.0041755615969722E-2</v>
      </c>
      <c r="I91" s="681">
        <v>0.34944224236421384</v>
      </c>
      <c r="J91" s="202"/>
      <c r="K91" s="202"/>
      <c r="L91" s="73" t="s">
        <v>228</v>
      </c>
      <c r="M91" s="202"/>
      <c r="N91" s="202"/>
      <c r="O91" s="204"/>
    </row>
    <row r="92" spans="1:15" ht="14.7" thickBot="1" x14ac:dyDescent="0.6">
      <c r="A92" s="697" t="s">
        <v>76</v>
      </c>
      <c r="B92" s="698" t="s">
        <v>69</v>
      </c>
      <c r="C92" s="699" t="str">
        <f t="shared" si="0"/>
        <v>YES</v>
      </c>
      <c r="D92" s="700" t="s">
        <v>300</v>
      </c>
      <c r="E92" s="701">
        <v>7.3828011389749593E-2</v>
      </c>
      <c r="F92" s="702">
        <v>1</v>
      </c>
      <c r="G92" s="646">
        <v>5.5503008857769043E-3</v>
      </c>
      <c r="H92" s="703">
        <v>-0.34944224236421384</v>
      </c>
      <c r="I92" s="704">
        <v>-6.0041755615969722E-2</v>
      </c>
      <c r="J92" s="502" t="s">
        <v>284</v>
      </c>
      <c r="K92" s="202"/>
      <c r="L92" s="73" t="s">
        <v>324</v>
      </c>
      <c r="M92" s="202"/>
      <c r="N92" s="202"/>
      <c r="O92" s="204"/>
    </row>
    <row r="93" spans="1:15" x14ac:dyDescent="0.55000000000000004">
      <c r="A93" s="705" t="s">
        <v>72</v>
      </c>
      <c r="B93" s="706" t="s">
        <v>73</v>
      </c>
      <c r="C93" s="706" t="str">
        <f t="shared" si="0"/>
        <v>NO</v>
      </c>
      <c r="D93" s="707" t="s">
        <v>301</v>
      </c>
      <c r="E93" s="708">
        <v>8.820123705214919E-2</v>
      </c>
      <c r="F93" s="709">
        <v>1</v>
      </c>
      <c r="G93" s="710">
        <v>7.0511689358306873E-3</v>
      </c>
      <c r="H93" s="711">
        <v>6.4779746446253478E-2</v>
      </c>
      <c r="I93" s="712">
        <v>0.4105222424744378</v>
      </c>
      <c r="J93" s="501" t="s">
        <v>283</v>
      </c>
      <c r="K93" s="202"/>
      <c r="L93" s="202"/>
      <c r="M93" s="202"/>
      <c r="N93" s="202"/>
      <c r="O93" s="204"/>
    </row>
    <row r="94" spans="1:15" x14ac:dyDescent="0.55000000000000004">
      <c r="A94" s="713" t="s">
        <v>73</v>
      </c>
      <c r="B94" s="714" t="s">
        <v>72</v>
      </c>
      <c r="C94" s="715" t="str">
        <f t="shared" si="0"/>
        <v>NO</v>
      </c>
      <c r="D94" s="716" t="s">
        <v>302</v>
      </c>
      <c r="E94" s="717">
        <v>8.8201237052149245E-2</v>
      </c>
      <c r="F94" s="718">
        <v>1</v>
      </c>
      <c r="G94" s="719">
        <v>7.0511689358306873E-3</v>
      </c>
      <c r="H94" s="720">
        <v>-0.41052224247443786</v>
      </c>
      <c r="I94" s="721">
        <v>-6.4779746446253395E-2</v>
      </c>
      <c r="J94" s="202"/>
      <c r="K94" s="202"/>
      <c r="L94" s="202"/>
      <c r="M94" s="202"/>
      <c r="N94" s="202"/>
      <c r="O94" s="204"/>
    </row>
    <row r="95" spans="1:15" x14ac:dyDescent="0.55000000000000004">
      <c r="A95" s="713" t="s">
        <v>73</v>
      </c>
      <c r="B95" s="714" t="s">
        <v>76</v>
      </c>
      <c r="C95" s="715" t="str">
        <f t="shared" si="0"/>
        <v>NO</v>
      </c>
      <c r="D95" s="716" t="s">
        <v>303</v>
      </c>
      <c r="E95" s="717">
        <v>5.1034825336572297E-2</v>
      </c>
      <c r="F95" s="718">
        <v>1</v>
      </c>
      <c r="G95" s="719">
        <v>8.5382132449189907E-3</v>
      </c>
      <c r="H95" s="720">
        <v>3.419572691246936E-2</v>
      </c>
      <c r="I95" s="721">
        <v>0.2342485661464172</v>
      </c>
      <c r="J95" s="202"/>
      <c r="K95" s="202"/>
      <c r="L95" s="202"/>
      <c r="M95" s="202"/>
      <c r="N95" s="202"/>
      <c r="O95" s="204"/>
    </row>
    <row r="96" spans="1:15" x14ac:dyDescent="0.55000000000000004">
      <c r="A96" s="713" t="s">
        <v>76</v>
      </c>
      <c r="B96" s="714" t="s">
        <v>73</v>
      </c>
      <c r="C96" s="715" t="str">
        <f t="shared" si="0"/>
        <v>NO</v>
      </c>
      <c r="D96" s="716" t="s">
        <v>304</v>
      </c>
      <c r="E96" s="717">
        <v>5.1034825336572297E-2</v>
      </c>
      <c r="F96" s="718">
        <v>1</v>
      </c>
      <c r="G96" s="719">
        <v>8.5382132449189907E-3</v>
      </c>
      <c r="H96" s="720">
        <v>-0.2342485661464172</v>
      </c>
      <c r="I96" s="721">
        <v>-3.419572691246936E-2</v>
      </c>
      <c r="J96" s="202"/>
      <c r="K96" s="202"/>
      <c r="L96" s="202"/>
      <c r="M96" s="202"/>
      <c r="N96" s="202"/>
      <c r="O96" s="204"/>
    </row>
    <row r="97" spans="1:15" x14ac:dyDescent="0.55000000000000004">
      <c r="A97" s="713" t="s">
        <v>72</v>
      </c>
      <c r="B97" s="714" t="s">
        <v>75</v>
      </c>
      <c r="C97" s="715" t="str">
        <f t="shared" si="0"/>
        <v>NO</v>
      </c>
      <c r="D97" s="716" t="s">
        <v>305</v>
      </c>
      <c r="E97" s="717">
        <v>7.7665708854520538E-2</v>
      </c>
      <c r="F97" s="718">
        <v>1</v>
      </c>
      <c r="G97" s="719">
        <v>1.0774306030551628E-2</v>
      </c>
      <c r="H97" s="720">
        <v>4.5820503194409667E-2</v>
      </c>
      <c r="I97" s="721">
        <v>0.35026448757167727</v>
      </c>
      <c r="J97" s="202"/>
      <c r="K97" s="202"/>
      <c r="L97" s="202"/>
      <c r="M97" s="202"/>
      <c r="N97" s="202"/>
      <c r="O97" s="204"/>
    </row>
    <row r="98" spans="1:15" x14ac:dyDescent="0.55000000000000004">
      <c r="A98" s="713" t="s">
        <v>75</v>
      </c>
      <c r="B98" s="722" t="s">
        <v>72</v>
      </c>
      <c r="C98" s="715" t="str">
        <f t="shared" si="0"/>
        <v>NO</v>
      </c>
      <c r="D98" s="723" t="s">
        <v>306</v>
      </c>
      <c r="E98" s="724">
        <v>7.7665708854520552E-2</v>
      </c>
      <c r="F98" s="725">
        <v>1</v>
      </c>
      <c r="G98" s="726">
        <v>1.0774306030551628E-2</v>
      </c>
      <c r="H98" s="727">
        <v>-0.35026448757167727</v>
      </c>
      <c r="I98" s="728">
        <v>-4.582050319440964E-2</v>
      </c>
      <c r="J98" s="202"/>
      <c r="K98" s="202"/>
      <c r="L98" s="202"/>
      <c r="M98" s="202"/>
      <c r="N98" s="202"/>
      <c r="O98" s="204"/>
    </row>
    <row r="99" spans="1:15" x14ac:dyDescent="0.55000000000000004">
      <c r="A99" s="713" t="s">
        <v>72</v>
      </c>
      <c r="B99" s="714" t="s">
        <v>74</v>
      </c>
      <c r="C99" s="715" t="str">
        <f t="shared" si="0"/>
        <v>NO</v>
      </c>
      <c r="D99" s="716" t="s">
        <v>307</v>
      </c>
      <c r="E99" s="717">
        <v>9.8146637669495537E-2</v>
      </c>
      <c r="F99" s="718">
        <v>1</v>
      </c>
      <c r="G99" s="719">
        <v>1.4320715688134977E-2</v>
      </c>
      <c r="H99" s="720">
        <v>4.8008665683848484E-2</v>
      </c>
      <c r="I99" s="721">
        <v>0.43273641575567529</v>
      </c>
      <c r="J99" s="202"/>
      <c r="K99" s="202"/>
      <c r="L99" s="202"/>
      <c r="M99" s="202"/>
      <c r="N99" s="202"/>
      <c r="O99" s="204"/>
    </row>
    <row r="100" spans="1:15" x14ac:dyDescent="0.55000000000000004">
      <c r="A100" s="713" t="s">
        <v>74</v>
      </c>
      <c r="B100" s="714" t="s">
        <v>72</v>
      </c>
      <c r="C100" s="715" t="str">
        <f t="shared" si="0"/>
        <v>NO</v>
      </c>
      <c r="D100" s="716" t="s">
        <v>308</v>
      </c>
      <c r="E100" s="717">
        <v>9.8146637669495551E-2</v>
      </c>
      <c r="F100" s="718">
        <v>1</v>
      </c>
      <c r="G100" s="719">
        <v>1.4320715688134977E-2</v>
      </c>
      <c r="H100" s="720">
        <v>-0.43273641575567534</v>
      </c>
      <c r="I100" s="721">
        <v>-4.8008665683848456E-2</v>
      </c>
      <c r="J100" s="202"/>
      <c r="K100" s="202"/>
      <c r="L100" s="202"/>
      <c r="M100" s="202"/>
      <c r="N100" s="202"/>
      <c r="O100" s="204"/>
    </row>
    <row r="101" spans="1:15" x14ac:dyDescent="0.55000000000000004">
      <c r="A101" s="729" t="s">
        <v>68</v>
      </c>
      <c r="B101" s="730" t="s">
        <v>79</v>
      </c>
      <c r="C101" s="715" t="str">
        <f t="shared" si="0"/>
        <v>NO</v>
      </c>
      <c r="D101" s="731" t="s">
        <v>309</v>
      </c>
      <c r="E101" s="732">
        <v>8.7449180741093605E-2</v>
      </c>
      <c r="F101" s="733">
        <v>1</v>
      </c>
      <c r="G101" s="734">
        <v>1.6707408987640116E-2</v>
      </c>
      <c r="H101" s="735">
        <v>3.7876003105944384E-2</v>
      </c>
      <c r="I101" s="736">
        <v>0.38067049256609864</v>
      </c>
      <c r="J101" s="202"/>
      <c r="K101" s="202"/>
      <c r="L101" s="202"/>
      <c r="M101" s="202"/>
      <c r="N101" s="202"/>
      <c r="O101" s="204"/>
    </row>
    <row r="102" spans="1:15" x14ac:dyDescent="0.55000000000000004">
      <c r="A102" s="713" t="s">
        <v>79</v>
      </c>
      <c r="B102" s="714" t="s">
        <v>68</v>
      </c>
      <c r="C102" s="715" t="str">
        <f t="shared" si="0"/>
        <v>NO</v>
      </c>
      <c r="D102" s="716" t="s">
        <v>310</v>
      </c>
      <c r="E102" s="717">
        <v>8.7449180741093605E-2</v>
      </c>
      <c r="F102" s="718">
        <v>1</v>
      </c>
      <c r="G102" s="719">
        <v>1.6707408987640116E-2</v>
      </c>
      <c r="H102" s="720">
        <v>-0.38067049256609864</v>
      </c>
      <c r="I102" s="721">
        <v>-3.7876003105944384E-2</v>
      </c>
      <c r="J102" s="202"/>
      <c r="K102" s="202"/>
      <c r="L102" s="202"/>
      <c r="M102" s="202"/>
      <c r="N102" s="202"/>
      <c r="O102" s="204"/>
    </row>
    <row r="103" spans="1:15" x14ac:dyDescent="0.55000000000000004">
      <c r="A103" s="713" t="s">
        <v>71</v>
      </c>
      <c r="B103" s="714" t="s">
        <v>76</v>
      </c>
      <c r="C103" s="715" t="str">
        <f t="shared" si="0"/>
        <v>NO</v>
      </c>
      <c r="D103" s="716" t="s">
        <v>311</v>
      </c>
      <c r="E103" s="717">
        <v>7.5993201607439775E-2</v>
      </c>
      <c r="F103" s="718">
        <v>1</v>
      </c>
      <c r="G103" s="719">
        <v>1.7565207523177695E-2</v>
      </c>
      <c r="H103" s="720">
        <v>3.1513940700914345E-2</v>
      </c>
      <c r="I103" s="721">
        <v>0.3294018171418609</v>
      </c>
      <c r="J103" s="202"/>
      <c r="K103" s="202"/>
      <c r="L103" s="202"/>
      <c r="M103" s="202"/>
      <c r="N103" s="202"/>
      <c r="O103" s="204"/>
    </row>
    <row r="104" spans="1:15" ht="16.5" customHeight="1" x14ac:dyDescent="0.55000000000000004">
      <c r="A104" s="713" t="s">
        <v>76</v>
      </c>
      <c r="B104" s="714" t="s">
        <v>71</v>
      </c>
      <c r="C104" s="715" t="str">
        <f t="shared" si="0"/>
        <v>NO</v>
      </c>
      <c r="D104" s="716" t="s">
        <v>312</v>
      </c>
      <c r="E104" s="717">
        <v>7.5993201607439775E-2</v>
      </c>
      <c r="F104" s="718">
        <v>1</v>
      </c>
      <c r="G104" s="719">
        <v>1.7565207523177695E-2</v>
      </c>
      <c r="H104" s="720">
        <v>-0.3294018171418609</v>
      </c>
      <c r="I104" s="721">
        <v>-3.1513940700914345E-2</v>
      </c>
      <c r="J104" s="202"/>
      <c r="K104" s="202"/>
      <c r="L104" s="202"/>
      <c r="M104" s="202"/>
      <c r="N104" s="202"/>
      <c r="O104" s="204"/>
    </row>
    <row r="105" spans="1:15" x14ac:dyDescent="0.55000000000000004">
      <c r="A105" s="713" t="s">
        <v>74</v>
      </c>
      <c r="B105" s="714" t="s">
        <v>76</v>
      </c>
      <c r="C105" s="715" t="str">
        <f t="shared" si="0"/>
        <v>NO</v>
      </c>
      <c r="D105" s="716" t="s">
        <v>313</v>
      </c>
      <c r="E105" s="717">
        <v>5.6271601473577321E-2</v>
      </c>
      <c r="F105" s="718">
        <v>1</v>
      </c>
      <c r="G105" s="719">
        <v>1.9444851301437138E-2</v>
      </c>
      <c r="H105" s="720">
        <v>2.1210288029424471E-2</v>
      </c>
      <c r="I105" s="721">
        <v>0.24179091251062956</v>
      </c>
      <c r="J105" s="202"/>
      <c r="K105" s="202"/>
      <c r="L105" s="202"/>
      <c r="M105" s="202"/>
      <c r="N105" s="202"/>
      <c r="O105" s="204"/>
    </row>
    <row r="106" spans="1:15" x14ac:dyDescent="0.55000000000000004">
      <c r="A106" s="713" t="s">
        <v>76</v>
      </c>
      <c r="B106" s="714" t="s">
        <v>74</v>
      </c>
      <c r="C106" s="715" t="str">
        <f t="shared" si="0"/>
        <v>NO</v>
      </c>
      <c r="D106" s="716" t="s">
        <v>314</v>
      </c>
      <c r="E106" s="717">
        <v>5.6271601473577321E-2</v>
      </c>
      <c r="F106" s="718">
        <v>1</v>
      </c>
      <c r="G106" s="719">
        <v>1.9444851301437138E-2</v>
      </c>
      <c r="H106" s="720">
        <v>-0.24179091251062956</v>
      </c>
      <c r="I106" s="721">
        <v>-2.1210288029424471E-2</v>
      </c>
      <c r="J106" s="202"/>
      <c r="K106" s="202"/>
      <c r="L106" s="202"/>
      <c r="M106" s="202"/>
      <c r="N106" s="202"/>
      <c r="O106" s="204"/>
    </row>
    <row r="107" spans="1:15" x14ac:dyDescent="0.55000000000000004">
      <c r="A107" s="713" t="s">
        <v>73</v>
      </c>
      <c r="B107" s="714" t="s">
        <v>77</v>
      </c>
      <c r="C107" s="715" t="str">
        <f t="shared" si="0"/>
        <v>NO</v>
      </c>
      <c r="D107" s="716" t="s">
        <v>315</v>
      </c>
      <c r="E107" s="717">
        <v>7.7604292946532358E-2</v>
      </c>
      <c r="F107" s="718">
        <v>1</v>
      </c>
      <c r="G107" s="719">
        <v>2.8316217879190475E-2</v>
      </c>
      <c r="H107" s="720">
        <v>-0.32227831456928629</v>
      </c>
      <c r="I107" s="721">
        <v>-1.8075076127488043E-2</v>
      </c>
      <c r="J107" s="202"/>
      <c r="K107" s="202"/>
      <c r="L107" s="202"/>
      <c r="M107" s="202"/>
      <c r="N107" s="202"/>
      <c r="O107" s="204"/>
    </row>
    <row r="108" spans="1:15" x14ac:dyDescent="0.55000000000000004">
      <c r="A108" s="713" t="s">
        <v>77</v>
      </c>
      <c r="B108" s="714" t="s">
        <v>73</v>
      </c>
      <c r="C108" s="715" t="str">
        <f t="shared" si="0"/>
        <v>NO</v>
      </c>
      <c r="D108" s="716" t="s">
        <v>316</v>
      </c>
      <c r="E108" s="717">
        <v>7.7604292946532344E-2</v>
      </c>
      <c r="F108" s="718">
        <v>1</v>
      </c>
      <c r="G108" s="719">
        <v>2.8316217879190808E-2</v>
      </c>
      <c r="H108" s="720">
        <v>1.8075076127488071E-2</v>
      </c>
      <c r="I108" s="721">
        <v>0.32227831456928624</v>
      </c>
      <c r="J108" s="202"/>
      <c r="K108" s="202"/>
      <c r="L108" s="202"/>
      <c r="M108" s="202"/>
      <c r="N108" s="202"/>
      <c r="O108" s="204"/>
    </row>
    <row r="109" spans="1:15" x14ac:dyDescent="0.55000000000000004">
      <c r="A109" s="713" t="s">
        <v>76</v>
      </c>
      <c r="B109" s="722" t="s">
        <v>78</v>
      </c>
      <c r="C109" s="715" t="str">
        <f t="shared" si="0"/>
        <v>NO</v>
      </c>
      <c r="D109" s="723" t="s">
        <v>317</v>
      </c>
      <c r="E109" s="724">
        <v>0.14034336132946357</v>
      </c>
      <c r="F109" s="725">
        <v>1</v>
      </c>
      <c r="G109" s="726">
        <v>3.0135922534578086E-2</v>
      </c>
      <c r="H109" s="727">
        <v>-0.57937434420320177</v>
      </c>
      <c r="I109" s="728">
        <v>-2.923847685312192E-2</v>
      </c>
      <c r="J109" s="202"/>
      <c r="K109" s="202"/>
      <c r="L109" s="202"/>
      <c r="M109" s="202"/>
      <c r="N109" s="202"/>
      <c r="O109" s="204"/>
    </row>
    <row r="110" spans="1:15" x14ac:dyDescent="0.55000000000000004">
      <c r="A110" s="713" t="s">
        <v>78</v>
      </c>
      <c r="B110" s="714" t="s">
        <v>76</v>
      </c>
      <c r="C110" s="715" t="str">
        <f t="shared" si="0"/>
        <v>NO</v>
      </c>
      <c r="D110" s="716" t="s">
        <v>318</v>
      </c>
      <c r="E110" s="717">
        <v>0.14034336132946357</v>
      </c>
      <c r="F110" s="718">
        <v>1</v>
      </c>
      <c r="G110" s="719">
        <v>3.0135922534578086E-2</v>
      </c>
      <c r="H110" s="720">
        <v>2.923847685312192E-2</v>
      </c>
      <c r="I110" s="721">
        <v>0.57937434420320177</v>
      </c>
      <c r="J110" s="202"/>
      <c r="K110" s="202"/>
      <c r="L110" s="202"/>
      <c r="M110" s="202"/>
      <c r="N110" s="202"/>
      <c r="O110" s="204"/>
    </row>
    <row r="111" spans="1:15" x14ac:dyDescent="0.55000000000000004">
      <c r="A111" s="713" t="s">
        <v>70</v>
      </c>
      <c r="B111" s="730" t="s">
        <v>79</v>
      </c>
      <c r="C111" s="715" t="str">
        <f t="shared" si="0"/>
        <v>NO</v>
      </c>
      <c r="D111" s="731" t="s">
        <v>319</v>
      </c>
      <c r="E111" s="732">
        <v>6.9852979635361773E-2</v>
      </c>
      <c r="F111" s="733">
        <v>1</v>
      </c>
      <c r="G111" s="734">
        <v>3.0208079034681923E-2</v>
      </c>
      <c r="H111" s="735">
        <v>1.4486620641413234E-2</v>
      </c>
      <c r="I111" s="736">
        <v>0.28830526923765099</v>
      </c>
      <c r="J111" s="202"/>
      <c r="K111" s="202"/>
      <c r="L111" s="202"/>
      <c r="M111" s="202"/>
      <c r="N111" s="202"/>
      <c r="O111" s="204"/>
    </row>
    <row r="112" spans="1:15" x14ac:dyDescent="0.55000000000000004">
      <c r="A112" s="713" t="s">
        <v>79</v>
      </c>
      <c r="B112" s="714" t="s">
        <v>70</v>
      </c>
      <c r="C112" s="715" t="str">
        <f t="shared" si="0"/>
        <v>NO</v>
      </c>
      <c r="D112" s="716" t="s">
        <v>320</v>
      </c>
      <c r="E112" s="717">
        <v>6.9852979635361773E-2</v>
      </c>
      <c r="F112" s="718">
        <v>1</v>
      </c>
      <c r="G112" s="719">
        <v>3.0208079034681923E-2</v>
      </c>
      <c r="H112" s="720">
        <v>-0.28830526923765099</v>
      </c>
      <c r="I112" s="721">
        <v>-1.4486620641413234E-2</v>
      </c>
      <c r="J112" s="202"/>
      <c r="K112" s="202"/>
      <c r="L112" s="202"/>
      <c r="M112" s="202"/>
      <c r="N112" s="202"/>
      <c r="O112" s="204"/>
    </row>
    <row r="113" spans="1:15" x14ac:dyDescent="0.55000000000000004">
      <c r="A113" s="713" t="s">
        <v>74</v>
      </c>
      <c r="B113" s="714" t="s">
        <v>77</v>
      </c>
      <c r="C113" s="715" t="str">
        <f t="shared" si="0"/>
        <v>NO</v>
      </c>
      <c r="D113" s="716" t="s">
        <v>321</v>
      </c>
      <c r="E113" s="717">
        <v>8.1144106495776275E-2</v>
      </c>
      <c r="F113" s="718">
        <v>1</v>
      </c>
      <c r="G113" s="719">
        <v>3.3109299914196977E-2</v>
      </c>
      <c r="H113" s="720">
        <v>-0.33193776789720753</v>
      </c>
      <c r="I113" s="721">
        <v>-1.3858715318399301E-2</v>
      </c>
      <c r="J113" s="202"/>
      <c r="K113" s="202"/>
      <c r="L113" s="202"/>
      <c r="M113" s="202"/>
      <c r="N113" s="202"/>
      <c r="O113" s="204"/>
    </row>
    <row r="114" spans="1:15" ht="14.7" thickBot="1" x14ac:dyDescent="0.6">
      <c r="A114" s="737" t="s">
        <v>77</v>
      </c>
      <c r="B114" s="738" t="s">
        <v>74</v>
      </c>
      <c r="C114" s="715" t="str">
        <f t="shared" si="0"/>
        <v>NO</v>
      </c>
      <c r="D114" s="739" t="s">
        <v>322</v>
      </c>
      <c r="E114" s="740">
        <v>8.1144106495776289E-2</v>
      </c>
      <c r="F114" s="741">
        <v>1</v>
      </c>
      <c r="G114" s="742">
        <v>3.3109299914197199E-2</v>
      </c>
      <c r="H114" s="743">
        <v>1.3858715318399273E-2</v>
      </c>
      <c r="I114" s="744">
        <v>0.33193776789720758</v>
      </c>
      <c r="J114" s="647"/>
      <c r="K114" s="202"/>
      <c r="L114" s="202"/>
      <c r="M114" s="202"/>
      <c r="N114" s="202"/>
      <c r="O114" s="204"/>
    </row>
    <row r="115" spans="1:15" x14ac:dyDescent="0.55000000000000004">
      <c r="A115" s="638" t="s">
        <v>71</v>
      </c>
      <c r="B115" s="662" t="s">
        <v>72</v>
      </c>
      <c r="C115" s="606" t="str">
        <f t="shared" si="0"/>
        <v>NO</v>
      </c>
      <c r="D115" s="663">
        <v>-0.19141526206840129</v>
      </c>
      <c r="E115" s="664">
        <v>0.10181248622262533</v>
      </c>
      <c r="F115" s="665">
        <v>1</v>
      </c>
      <c r="G115" s="666">
        <v>6.0097653623750635E-2</v>
      </c>
      <c r="H115" s="667">
        <v>-0.39096406824122731</v>
      </c>
      <c r="I115" s="668">
        <v>8.1335441044247669E-3</v>
      </c>
      <c r="J115" s="521" t="s">
        <v>281</v>
      </c>
      <c r="K115" s="202"/>
      <c r="L115" s="202"/>
      <c r="M115" s="202"/>
      <c r="N115" s="202"/>
      <c r="O115" s="204"/>
    </row>
    <row r="116" spans="1:15" x14ac:dyDescent="0.55000000000000004">
      <c r="A116" s="604" t="s">
        <v>72</v>
      </c>
      <c r="B116" s="251" t="s">
        <v>71</v>
      </c>
      <c r="C116" s="606" t="str">
        <f t="shared" si="0"/>
        <v>NO</v>
      </c>
      <c r="D116" s="252">
        <v>0.19141526206840129</v>
      </c>
      <c r="E116" s="253">
        <v>0.10181248622262533</v>
      </c>
      <c r="F116" s="223">
        <v>1</v>
      </c>
      <c r="G116" s="235">
        <v>6.0097653623750635E-2</v>
      </c>
      <c r="H116" s="233">
        <v>-8.1335441044247669E-3</v>
      </c>
      <c r="I116" s="254">
        <v>0.39096406824122731</v>
      </c>
      <c r="J116" s="202"/>
      <c r="K116" s="202"/>
      <c r="L116" s="202"/>
      <c r="M116" s="202"/>
      <c r="N116" s="202"/>
      <c r="O116" s="204"/>
    </row>
    <row r="117" spans="1:15" x14ac:dyDescent="0.55000000000000004">
      <c r="A117" s="604" t="s">
        <v>70</v>
      </c>
      <c r="B117" s="251" t="s">
        <v>72</v>
      </c>
      <c r="C117" s="606" t="str">
        <f t="shared" si="0"/>
        <v>NO</v>
      </c>
      <c r="D117" s="252">
        <v>-0.16151068905072835</v>
      </c>
      <c r="E117" s="253">
        <v>8.7293137785661057E-2</v>
      </c>
      <c r="F117" s="223">
        <v>1</v>
      </c>
      <c r="G117" s="235">
        <v>6.4283201428053105E-2</v>
      </c>
      <c r="H117" s="233">
        <v>-0.33260209520811651</v>
      </c>
      <c r="I117" s="254">
        <v>9.5807171066598085E-3</v>
      </c>
      <c r="J117" s="202"/>
      <c r="K117" s="202"/>
      <c r="L117" s="202"/>
      <c r="M117" s="202"/>
      <c r="N117" s="202"/>
      <c r="O117" s="204"/>
    </row>
    <row r="118" spans="1:15" x14ac:dyDescent="0.55000000000000004">
      <c r="A118" s="604" t="s">
        <v>72</v>
      </c>
      <c r="B118" s="251" t="s">
        <v>70</v>
      </c>
      <c r="C118" s="606" t="str">
        <f t="shared" si="0"/>
        <v>NO</v>
      </c>
      <c r="D118" s="252">
        <v>0.16151068905072835</v>
      </c>
      <c r="E118" s="253">
        <v>8.7293137785661085E-2</v>
      </c>
      <c r="F118" s="223">
        <v>1</v>
      </c>
      <c r="G118" s="235">
        <v>6.4283201428053216E-2</v>
      </c>
      <c r="H118" s="233">
        <v>-9.580717106659864E-3</v>
      </c>
      <c r="I118" s="254">
        <v>0.33260209520811657</v>
      </c>
      <c r="J118" s="202"/>
      <c r="K118" s="202"/>
      <c r="L118" s="202"/>
      <c r="M118" s="202"/>
      <c r="N118" s="202"/>
      <c r="O118" s="204"/>
    </row>
    <row r="119" spans="1:15" x14ac:dyDescent="0.55000000000000004">
      <c r="A119" s="604" t="s">
        <v>75</v>
      </c>
      <c r="B119" s="607" t="s">
        <v>79</v>
      </c>
      <c r="C119" s="606" t="str">
        <f t="shared" si="0"/>
        <v>NO</v>
      </c>
      <c r="D119" s="611">
        <v>0.114864138607217</v>
      </c>
      <c r="E119" s="615">
        <v>6.2339287182587633E-2</v>
      </c>
      <c r="F119" s="619">
        <v>1</v>
      </c>
      <c r="G119" s="624">
        <v>6.5392665418503082E-2</v>
      </c>
      <c r="H119" s="630">
        <v>-7.3186190925541433E-3</v>
      </c>
      <c r="I119" s="634">
        <v>0.23704689630698816</v>
      </c>
      <c r="J119" s="202"/>
      <c r="K119" s="202"/>
      <c r="L119" s="202"/>
      <c r="M119" s="202"/>
      <c r="N119" s="202"/>
      <c r="O119" s="204"/>
    </row>
    <row r="120" spans="1:15" x14ac:dyDescent="0.55000000000000004">
      <c r="A120" s="604" t="s">
        <v>79</v>
      </c>
      <c r="B120" s="610" t="s">
        <v>75</v>
      </c>
      <c r="C120" s="606" t="str">
        <f t="shared" si="0"/>
        <v>NO</v>
      </c>
      <c r="D120" s="614">
        <v>-0.114864138607217</v>
      </c>
      <c r="E120" s="618">
        <v>6.2339287182587626E-2</v>
      </c>
      <c r="F120" s="622">
        <v>1</v>
      </c>
      <c r="G120" s="628">
        <v>6.5392665418503082E-2</v>
      </c>
      <c r="H120" s="633">
        <v>-0.23704689630698814</v>
      </c>
      <c r="I120" s="637">
        <v>7.3186190925541295E-3</v>
      </c>
      <c r="J120" s="202"/>
      <c r="K120" s="202"/>
      <c r="L120" s="202"/>
      <c r="M120" s="202"/>
      <c r="N120" s="202"/>
      <c r="O120" s="204"/>
    </row>
    <row r="121" spans="1:15" x14ac:dyDescent="0.55000000000000004">
      <c r="A121" s="604" t="s">
        <v>75</v>
      </c>
      <c r="B121" s="251" t="s">
        <v>77</v>
      </c>
      <c r="C121" s="606" t="str">
        <f t="shared" si="0"/>
        <v>NO</v>
      </c>
      <c r="D121" s="252">
        <v>-0.13056819627108501</v>
      </c>
      <c r="E121" s="253">
        <v>7.3850505030600158E-2</v>
      </c>
      <c r="F121" s="223">
        <v>1</v>
      </c>
      <c r="G121" s="235">
        <v>7.7059764162275113E-2</v>
      </c>
      <c r="H121" s="233">
        <v>-0.27531252637115539</v>
      </c>
      <c r="I121" s="254">
        <v>1.417613382898536E-2</v>
      </c>
      <c r="J121" s="202"/>
      <c r="K121" s="202"/>
      <c r="L121" s="202"/>
      <c r="M121" s="202"/>
      <c r="N121" s="202"/>
      <c r="O121" s="204"/>
    </row>
    <row r="122" spans="1:15" x14ac:dyDescent="0.55000000000000004">
      <c r="A122" s="604" t="s">
        <v>77</v>
      </c>
      <c r="B122" s="251" t="s">
        <v>75</v>
      </c>
      <c r="C122" s="606" t="str">
        <f t="shared" si="0"/>
        <v>NO</v>
      </c>
      <c r="D122" s="252">
        <v>0.13056819627108501</v>
      </c>
      <c r="E122" s="253">
        <v>7.3850505030600158E-2</v>
      </c>
      <c r="F122" s="223">
        <v>1</v>
      </c>
      <c r="G122" s="235">
        <v>7.7059764162275113E-2</v>
      </c>
      <c r="H122" s="233">
        <v>-1.417613382898536E-2</v>
      </c>
      <c r="I122" s="254">
        <v>0.27531252637115539</v>
      </c>
      <c r="J122" s="202"/>
      <c r="K122" s="202"/>
      <c r="L122" s="202"/>
      <c r="M122" s="202"/>
      <c r="N122" s="202"/>
      <c r="O122" s="204"/>
    </row>
    <row r="123" spans="1:15" x14ac:dyDescent="0.55000000000000004">
      <c r="A123" s="604" t="s">
        <v>69</v>
      </c>
      <c r="B123" s="607" t="s">
        <v>79</v>
      </c>
      <c r="C123" s="606" t="str">
        <f t="shared" si="0"/>
        <v>NO</v>
      </c>
      <c r="D123" s="611">
        <v>0.14577549199056336</v>
      </c>
      <c r="E123" s="615">
        <v>8.5444354907274075E-2</v>
      </c>
      <c r="F123" s="619">
        <v>1</v>
      </c>
      <c r="G123" s="624">
        <v>8.7991906887213478E-2</v>
      </c>
      <c r="H123" s="630">
        <v>-2.1692366309952027E-2</v>
      </c>
      <c r="I123" s="634">
        <v>0.31324335029107875</v>
      </c>
      <c r="J123" s="202"/>
      <c r="K123" s="202"/>
      <c r="L123" s="202"/>
      <c r="M123" s="202"/>
      <c r="N123" s="202"/>
      <c r="O123" s="204"/>
    </row>
    <row r="124" spans="1:15" x14ac:dyDescent="0.55000000000000004">
      <c r="A124" s="604" t="s">
        <v>79</v>
      </c>
      <c r="B124" s="251" t="s">
        <v>69</v>
      </c>
      <c r="C124" s="606" t="str">
        <f t="shared" si="0"/>
        <v>NO</v>
      </c>
      <c r="D124" s="252">
        <v>-0.14577549199056336</v>
      </c>
      <c r="E124" s="253">
        <v>8.5444354907274075E-2</v>
      </c>
      <c r="F124" s="223">
        <v>1</v>
      </c>
      <c r="G124" s="235">
        <v>8.7991906887213478E-2</v>
      </c>
      <c r="H124" s="233">
        <v>-0.31324335029107875</v>
      </c>
      <c r="I124" s="254">
        <v>2.1692366309952027E-2</v>
      </c>
      <c r="J124" s="202"/>
      <c r="K124" s="202"/>
      <c r="L124" s="202"/>
      <c r="M124" s="202"/>
      <c r="N124" s="202"/>
      <c r="O124" s="204"/>
    </row>
    <row r="125" spans="1:15" x14ac:dyDescent="0.55000000000000004">
      <c r="A125" s="604" t="s">
        <v>72</v>
      </c>
      <c r="B125" s="251" t="s">
        <v>69</v>
      </c>
      <c r="C125" s="606" t="str">
        <f t="shared" si="0"/>
        <v>NO</v>
      </c>
      <c r="D125" s="252">
        <v>0.16713114199969711</v>
      </c>
      <c r="E125" s="253">
        <v>0.10020674092119906</v>
      </c>
      <c r="F125" s="223">
        <v>1</v>
      </c>
      <c r="G125" s="235">
        <v>9.5342873655809512E-2</v>
      </c>
      <c r="H125" s="233">
        <v>-2.9270461213989046E-2</v>
      </c>
      <c r="I125" s="254">
        <v>0.3635327452133833</v>
      </c>
      <c r="J125" s="202"/>
      <c r="K125" s="202"/>
      <c r="L125" s="202"/>
      <c r="M125" s="202"/>
      <c r="N125" s="202"/>
      <c r="O125" s="204"/>
    </row>
    <row r="126" spans="1:15" ht="13.5" customHeight="1" x14ac:dyDescent="0.55000000000000004">
      <c r="A126" s="604" t="s">
        <v>69</v>
      </c>
      <c r="B126" s="251" t="s">
        <v>72</v>
      </c>
      <c r="C126" s="606" t="str">
        <f t="shared" si="0"/>
        <v>NO</v>
      </c>
      <c r="D126" s="252">
        <v>-0.16713114199969711</v>
      </c>
      <c r="E126" s="253">
        <v>0.10020674092119908</v>
      </c>
      <c r="F126" s="223">
        <v>1</v>
      </c>
      <c r="G126" s="235">
        <v>9.5342873655809623E-2</v>
      </c>
      <c r="H126" s="233">
        <v>-0.3635327452133833</v>
      </c>
      <c r="I126" s="254">
        <v>2.9270461213989074E-2</v>
      </c>
      <c r="J126" s="202"/>
      <c r="K126" s="202"/>
      <c r="L126" s="202"/>
      <c r="M126" s="202"/>
      <c r="N126" s="202"/>
      <c r="O126" s="204"/>
    </row>
    <row r="127" spans="1:15" x14ac:dyDescent="0.55000000000000004">
      <c r="A127" s="604" t="s">
        <v>78</v>
      </c>
      <c r="B127" s="607" t="s">
        <v>79</v>
      </c>
      <c r="C127" s="606" t="str">
        <f t="shared" si="0"/>
        <v>NO</v>
      </c>
      <c r="D127" s="611">
        <v>0.24533990352863339</v>
      </c>
      <c r="E127" s="615">
        <v>0.15507113676707512</v>
      </c>
      <c r="F127" s="619">
        <v>1</v>
      </c>
      <c r="G127" s="624">
        <v>0.11362400877929291</v>
      </c>
      <c r="H127" s="630">
        <v>-5.8593939576518761E-2</v>
      </c>
      <c r="I127" s="634">
        <v>0.54927374663378559</v>
      </c>
      <c r="J127" s="202"/>
      <c r="K127" s="202"/>
      <c r="L127" s="202"/>
      <c r="M127" s="202"/>
      <c r="N127" s="202"/>
      <c r="O127" s="204"/>
    </row>
    <row r="128" spans="1:15" x14ac:dyDescent="0.55000000000000004">
      <c r="A128" s="604" t="s">
        <v>79</v>
      </c>
      <c r="B128" s="608" t="s">
        <v>78</v>
      </c>
      <c r="C128" s="606" t="str">
        <f t="shared" si="0"/>
        <v>NO</v>
      </c>
      <c r="D128" s="612">
        <v>-0.24533990352863339</v>
      </c>
      <c r="E128" s="616">
        <v>0.15507113676707512</v>
      </c>
      <c r="F128" s="620">
        <v>1</v>
      </c>
      <c r="G128" s="626">
        <v>0.11362400877929291</v>
      </c>
      <c r="H128" s="631">
        <v>-0.54927374663378559</v>
      </c>
      <c r="I128" s="635">
        <v>5.8593939576518761E-2</v>
      </c>
      <c r="J128" s="202"/>
      <c r="K128" s="202"/>
      <c r="L128" s="202"/>
      <c r="M128" s="202"/>
      <c r="N128" s="202"/>
      <c r="O128" s="204"/>
    </row>
    <row r="129" spans="1:15" x14ac:dyDescent="0.55000000000000004">
      <c r="A129" s="605" t="s">
        <v>68</v>
      </c>
      <c r="B129" s="251" t="s">
        <v>73</v>
      </c>
      <c r="C129" s="606" t="str">
        <f t="shared" si="0"/>
        <v>NO</v>
      </c>
      <c r="D129" s="252">
        <v>0.13401760830610668</v>
      </c>
      <c r="E129" s="253">
        <v>8.8055373676958759E-2</v>
      </c>
      <c r="F129" s="223">
        <v>1</v>
      </c>
      <c r="G129" s="235">
        <v>0.12801667970817832</v>
      </c>
      <c r="H129" s="233">
        <v>-3.8567752745948758E-2</v>
      </c>
      <c r="I129" s="254">
        <v>0.30660296935816211</v>
      </c>
      <c r="J129" s="202"/>
      <c r="K129" s="202"/>
      <c r="L129" s="202"/>
      <c r="M129" s="202"/>
      <c r="N129" s="202"/>
      <c r="O129" s="204"/>
    </row>
    <row r="130" spans="1:15" x14ac:dyDescent="0.55000000000000004">
      <c r="A130" s="604" t="s">
        <v>73</v>
      </c>
      <c r="B130" s="251" t="s">
        <v>68</v>
      </c>
      <c r="C130" s="606" t="str">
        <f t="shared" si="0"/>
        <v>NO</v>
      </c>
      <c r="D130" s="252">
        <v>-0.13401760830610668</v>
      </c>
      <c r="E130" s="253">
        <v>8.8055373676958745E-2</v>
      </c>
      <c r="F130" s="223">
        <v>1</v>
      </c>
      <c r="G130" s="235">
        <v>0.12801667970817832</v>
      </c>
      <c r="H130" s="233">
        <v>-0.30660296935816211</v>
      </c>
      <c r="I130" s="254">
        <v>3.856775274594873E-2</v>
      </c>
      <c r="J130" s="202"/>
      <c r="K130" s="202"/>
      <c r="L130" s="202"/>
      <c r="M130" s="202"/>
      <c r="N130" s="202"/>
      <c r="O130" s="204"/>
    </row>
    <row r="131" spans="1:15" x14ac:dyDescent="0.55000000000000004">
      <c r="A131" s="605" t="s">
        <v>68</v>
      </c>
      <c r="B131" s="610" t="s">
        <v>74</v>
      </c>
      <c r="C131" s="606" t="str">
        <f t="shared" si="0"/>
        <v>NO</v>
      </c>
      <c r="D131" s="614">
        <v>0.13673915456552294</v>
      </c>
      <c r="E131" s="618">
        <v>9.1190397348928628E-2</v>
      </c>
      <c r="F131" s="622">
        <v>1</v>
      </c>
      <c r="G131" s="628">
        <v>0.13374637441079273</v>
      </c>
      <c r="H131" s="633">
        <v>-4.1990739974273966E-2</v>
      </c>
      <c r="I131" s="637">
        <v>0.31546904910531981</v>
      </c>
      <c r="J131" s="202"/>
      <c r="K131" s="202"/>
      <c r="L131" s="202"/>
      <c r="M131" s="202"/>
      <c r="N131" s="202"/>
      <c r="O131" s="204"/>
    </row>
    <row r="132" spans="1:15" x14ac:dyDescent="0.55000000000000004">
      <c r="A132" s="604" t="s">
        <v>74</v>
      </c>
      <c r="B132" s="251" t="s">
        <v>68</v>
      </c>
      <c r="C132" s="606" t="str">
        <f t="shared" si="0"/>
        <v>NO</v>
      </c>
      <c r="D132" s="252">
        <v>-0.13673915456552294</v>
      </c>
      <c r="E132" s="253">
        <v>9.1190397348928628E-2</v>
      </c>
      <c r="F132" s="223">
        <v>1</v>
      </c>
      <c r="G132" s="235">
        <v>0.13374637441079273</v>
      </c>
      <c r="H132" s="233">
        <v>-0.31546904910531981</v>
      </c>
      <c r="I132" s="254">
        <v>4.1990739974273966E-2</v>
      </c>
      <c r="J132" s="202"/>
      <c r="K132" s="202"/>
      <c r="L132" s="202"/>
      <c r="M132" s="202"/>
      <c r="N132" s="202"/>
      <c r="O132" s="204"/>
    </row>
    <row r="133" spans="1:15" x14ac:dyDescent="0.55000000000000004">
      <c r="A133" s="604" t="s">
        <v>71</v>
      </c>
      <c r="B133" s="607" t="s">
        <v>79</v>
      </c>
      <c r="C133" s="606" t="str">
        <f t="shared" si="0"/>
        <v>NO</v>
      </c>
      <c r="D133" s="611">
        <v>0.12149137192185919</v>
      </c>
      <c r="E133" s="615">
        <v>8.7321985835780297E-2</v>
      </c>
      <c r="F133" s="619">
        <v>1</v>
      </c>
      <c r="G133" s="624">
        <v>0.16413345667445467</v>
      </c>
      <c r="H133" s="630">
        <v>-4.9656575374786877E-2</v>
      </c>
      <c r="I133" s="634">
        <v>0.29263931921850528</v>
      </c>
      <c r="J133" s="202"/>
      <c r="K133" s="202"/>
      <c r="L133" s="202"/>
      <c r="M133" s="202"/>
      <c r="N133" s="202"/>
      <c r="O133" s="204"/>
    </row>
    <row r="134" spans="1:15" x14ac:dyDescent="0.55000000000000004">
      <c r="A134" s="604" t="s">
        <v>79</v>
      </c>
      <c r="B134" s="251" t="s">
        <v>71</v>
      </c>
      <c r="C134" s="606" t="str">
        <f t="shared" si="0"/>
        <v>NO</v>
      </c>
      <c r="D134" s="252">
        <v>-0.12149137192185919</v>
      </c>
      <c r="E134" s="253">
        <v>8.7321985835780297E-2</v>
      </c>
      <c r="F134" s="223">
        <v>1</v>
      </c>
      <c r="G134" s="235">
        <v>0.16413345667445467</v>
      </c>
      <c r="H134" s="233">
        <v>-0.29263931921850528</v>
      </c>
      <c r="I134" s="254">
        <v>4.9656575374786877E-2</v>
      </c>
      <c r="J134" s="202"/>
      <c r="K134" s="202"/>
      <c r="L134" s="202"/>
      <c r="M134" s="202"/>
      <c r="N134" s="202"/>
      <c r="O134" s="204"/>
    </row>
    <row r="135" spans="1:15" x14ac:dyDescent="0.55000000000000004">
      <c r="A135" s="604" t="s">
        <v>71</v>
      </c>
      <c r="B135" s="251" t="s">
        <v>77</v>
      </c>
      <c r="C135" s="606" t="str">
        <f t="shared" si="0"/>
        <v>NO</v>
      </c>
      <c r="D135" s="252">
        <v>-0.12394096295644283</v>
      </c>
      <c r="E135" s="253">
        <v>9.5879296916204795E-2</v>
      </c>
      <c r="F135" s="223">
        <v>1</v>
      </c>
      <c r="G135" s="235">
        <v>0.19612279199424132</v>
      </c>
      <c r="H135" s="233">
        <v>-0.31186093177522645</v>
      </c>
      <c r="I135" s="254">
        <v>6.3979005862340788E-2</v>
      </c>
      <c r="J135" s="202"/>
      <c r="K135" s="202"/>
      <c r="L135" s="202"/>
      <c r="M135" s="202"/>
      <c r="N135" s="202"/>
      <c r="O135" s="204"/>
    </row>
    <row r="136" spans="1:15" x14ac:dyDescent="0.55000000000000004">
      <c r="A136" s="604" t="s">
        <v>77</v>
      </c>
      <c r="B136" s="251" t="s">
        <v>71</v>
      </c>
      <c r="C136" s="606" t="str">
        <f t="shared" si="0"/>
        <v>NO</v>
      </c>
      <c r="D136" s="252">
        <v>0.12394096295644283</v>
      </c>
      <c r="E136" s="253">
        <v>9.5879296916204795E-2</v>
      </c>
      <c r="F136" s="223">
        <v>1</v>
      </c>
      <c r="G136" s="235">
        <v>0.19612279199424132</v>
      </c>
      <c r="H136" s="233">
        <v>-6.3979005862340788E-2</v>
      </c>
      <c r="I136" s="254">
        <v>0.31186093177522645</v>
      </c>
      <c r="J136" s="202"/>
      <c r="K136" s="202"/>
      <c r="L136" s="202"/>
      <c r="M136" s="202"/>
      <c r="N136" s="202"/>
      <c r="O136" s="204"/>
    </row>
    <row r="137" spans="1:15" x14ac:dyDescent="0.55000000000000004">
      <c r="A137" s="604" t="s">
        <v>76</v>
      </c>
      <c r="B137" s="607" t="s">
        <v>79</v>
      </c>
      <c r="C137" s="606" t="str">
        <f t="shared" si="0"/>
        <v>NO</v>
      </c>
      <c r="D137" s="611">
        <v>-5.8966506999528441E-2</v>
      </c>
      <c r="E137" s="615">
        <v>4.8837117701514471E-2</v>
      </c>
      <c r="F137" s="619">
        <v>1</v>
      </c>
      <c r="G137" s="624">
        <v>0.2272736343493087</v>
      </c>
      <c r="H137" s="630">
        <v>-0.15468549880324034</v>
      </c>
      <c r="I137" s="634">
        <v>3.6752484804183451E-2</v>
      </c>
      <c r="J137" s="202"/>
      <c r="K137" s="202"/>
      <c r="L137" s="202"/>
      <c r="M137" s="202"/>
      <c r="N137" s="202"/>
      <c r="O137" s="204"/>
    </row>
    <row r="138" spans="1:15" x14ac:dyDescent="0.55000000000000004">
      <c r="A138" s="604" t="s">
        <v>79</v>
      </c>
      <c r="B138" s="251" t="s">
        <v>76</v>
      </c>
      <c r="C138" s="606" t="str">
        <f t="shared" si="0"/>
        <v>NO</v>
      </c>
      <c r="D138" s="252">
        <v>5.8966506999528441E-2</v>
      </c>
      <c r="E138" s="253">
        <v>4.8837117701514471E-2</v>
      </c>
      <c r="F138" s="223">
        <v>1</v>
      </c>
      <c r="G138" s="235">
        <v>0.2272736343493087</v>
      </c>
      <c r="H138" s="233">
        <v>-3.6752484804183451E-2</v>
      </c>
      <c r="I138" s="254">
        <v>0.15468549880324034</v>
      </c>
      <c r="J138" s="202"/>
      <c r="K138" s="202"/>
      <c r="L138" s="202"/>
      <c r="M138" s="202"/>
      <c r="N138" s="202"/>
      <c r="O138" s="204"/>
    </row>
    <row r="139" spans="1:15" x14ac:dyDescent="0.55000000000000004">
      <c r="A139" s="604" t="s">
        <v>77</v>
      </c>
      <c r="B139" s="251" t="s">
        <v>70</v>
      </c>
      <c r="C139" s="606" t="str">
        <f t="shared" si="0"/>
        <v>NO</v>
      </c>
      <c r="D139" s="252">
        <v>9.4036389938769893E-2</v>
      </c>
      <c r="E139" s="253">
        <v>8.0294141322887411E-2</v>
      </c>
      <c r="F139" s="223">
        <v>1</v>
      </c>
      <c r="G139" s="235">
        <v>0.24153895784092738</v>
      </c>
      <c r="H139" s="233">
        <v>-6.3337235223658694E-2</v>
      </c>
      <c r="I139" s="254">
        <v>0.25141001510119848</v>
      </c>
      <c r="J139" s="202"/>
      <c r="K139" s="202"/>
      <c r="L139" s="202"/>
      <c r="M139" s="202"/>
      <c r="N139" s="202"/>
      <c r="O139" s="204"/>
    </row>
    <row r="140" spans="1:15" x14ac:dyDescent="0.55000000000000004">
      <c r="A140" s="604" t="s">
        <v>70</v>
      </c>
      <c r="B140" s="251" t="s">
        <v>77</v>
      </c>
      <c r="C140" s="606" t="str">
        <f t="shared" si="0"/>
        <v>NO</v>
      </c>
      <c r="D140" s="252">
        <v>-9.4036389938769893E-2</v>
      </c>
      <c r="E140" s="253">
        <v>8.0294141322887438E-2</v>
      </c>
      <c r="F140" s="223">
        <v>1</v>
      </c>
      <c r="G140" s="235">
        <v>0.2415389578409276</v>
      </c>
      <c r="H140" s="233">
        <v>-0.25141001510119854</v>
      </c>
      <c r="I140" s="254">
        <v>6.333723522365875E-2</v>
      </c>
      <c r="J140" s="202"/>
      <c r="K140" s="202"/>
      <c r="L140" s="202"/>
      <c r="M140" s="202"/>
      <c r="N140" s="202"/>
      <c r="O140" s="204"/>
    </row>
    <row r="141" spans="1:15" x14ac:dyDescent="0.55000000000000004">
      <c r="A141" s="604" t="s">
        <v>74</v>
      </c>
      <c r="B141" s="251" t="s">
        <v>78</v>
      </c>
      <c r="C141" s="606" t="str">
        <f t="shared" si="0"/>
        <v>NO</v>
      </c>
      <c r="D141" s="252">
        <v>-0.1728058102581348</v>
      </c>
      <c r="E141" s="253">
        <v>0.14845468935319783</v>
      </c>
      <c r="F141" s="223">
        <v>1</v>
      </c>
      <c r="G141" s="235">
        <v>0.24441158625415482</v>
      </c>
      <c r="H141" s="233">
        <v>-0.46377165472648429</v>
      </c>
      <c r="I141" s="254">
        <v>0.1181600342102147</v>
      </c>
      <c r="J141" s="202"/>
      <c r="K141" s="202"/>
      <c r="L141" s="202"/>
      <c r="M141" s="202"/>
      <c r="N141" s="202"/>
      <c r="O141" s="204"/>
    </row>
    <row r="142" spans="1:15" x14ac:dyDescent="0.55000000000000004">
      <c r="A142" s="604" t="s">
        <v>78</v>
      </c>
      <c r="B142" s="610" t="s">
        <v>74</v>
      </c>
      <c r="C142" s="606" t="str">
        <f t="shared" ref="C142:C205" si="1">IF(G142&lt;0.006061, "YES","NO")</f>
        <v>NO</v>
      </c>
      <c r="D142" s="614">
        <v>0.1728058102581348</v>
      </c>
      <c r="E142" s="618">
        <v>0.14845468935319786</v>
      </c>
      <c r="F142" s="622">
        <v>1</v>
      </c>
      <c r="G142" s="628">
        <v>0.24441158625415504</v>
      </c>
      <c r="H142" s="633">
        <v>-0.11816003421021476</v>
      </c>
      <c r="I142" s="637">
        <v>0.46377165472648435</v>
      </c>
      <c r="J142" s="202"/>
      <c r="K142" s="202"/>
      <c r="L142" s="202"/>
      <c r="M142" s="202"/>
      <c r="N142" s="202"/>
      <c r="O142" s="204"/>
    </row>
    <row r="143" spans="1:15" x14ac:dyDescent="0.55000000000000004">
      <c r="A143" s="604" t="s">
        <v>73</v>
      </c>
      <c r="B143" s="251" t="s">
        <v>78</v>
      </c>
      <c r="C143" s="606" t="str">
        <f t="shared" si="1"/>
        <v>NO</v>
      </c>
      <c r="D143" s="252">
        <v>-0.17008426399871854</v>
      </c>
      <c r="E143" s="253">
        <v>0.14654983812917644</v>
      </c>
      <c r="F143" s="223">
        <v>1</v>
      </c>
      <c r="G143" s="235">
        <v>0.24580870914108899</v>
      </c>
      <c r="H143" s="233">
        <v>-0.4573166686720791</v>
      </c>
      <c r="I143" s="254">
        <v>0.11714814067464199</v>
      </c>
      <c r="J143" s="202"/>
      <c r="K143" s="202"/>
      <c r="L143" s="202"/>
      <c r="M143" s="202"/>
      <c r="N143" s="202"/>
      <c r="O143" s="204"/>
    </row>
    <row r="144" spans="1:15" x14ac:dyDescent="0.55000000000000004">
      <c r="A144" s="604" t="s">
        <v>78</v>
      </c>
      <c r="B144" s="251" t="s">
        <v>73</v>
      </c>
      <c r="C144" s="606" t="str">
        <f t="shared" si="1"/>
        <v>NO</v>
      </c>
      <c r="D144" s="252">
        <v>0.17008426399871854</v>
      </c>
      <c r="E144" s="253">
        <v>0.14654983812917644</v>
      </c>
      <c r="F144" s="223">
        <v>1</v>
      </c>
      <c r="G144" s="235">
        <v>0.24580870914108899</v>
      </c>
      <c r="H144" s="233">
        <v>-0.11714814067464199</v>
      </c>
      <c r="I144" s="254">
        <v>0.4573166686720791</v>
      </c>
      <c r="J144" s="202"/>
      <c r="K144" s="202"/>
      <c r="L144" s="202"/>
      <c r="M144" s="202"/>
      <c r="N144" s="202"/>
      <c r="O144" s="204"/>
    </row>
    <row r="145" spans="1:15" x14ac:dyDescent="0.55000000000000004">
      <c r="A145" s="604" t="s">
        <v>73</v>
      </c>
      <c r="B145" s="607" t="s">
        <v>79</v>
      </c>
      <c r="C145" s="606" t="str">
        <f t="shared" si="1"/>
        <v>NO</v>
      </c>
      <c r="D145" s="611">
        <v>7.5255639529914847E-2</v>
      </c>
      <c r="E145" s="615">
        <v>6.6743658252223836E-2</v>
      </c>
      <c r="F145" s="619">
        <v>1</v>
      </c>
      <c r="G145" s="624">
        <v>0.25951743483881862</v>
      </c>
      <c r="H145" s="630">
        <v>-5.5559526840893408E-2</v>
      </c>
      <c r="I145" s="634">
        <v>0.2060708059007231</v>
      </c>
      <c r="J145" s="202"/>
      <c r="K145" s="202"/>
      <c r="L145" s="202"/>
      <c r="M145" s="202"/>
      <c r="N145" s="202"/>
      <c r="O145" s="204"/>
    </row>
    <row r="146" spans="1:15" x14ac:dyDescent="0.55000000000000004">
      <c r="A146" s="604" t="s">
        <v>79</v>
      </c>
      <c r="B146" s="251" t="s">
        <v>73</v>
      </c>
      <c r="C146" s="606" t="str">
        <f t="shared" si="1"/>
        <v>NO</v>
      </c>
      <c r="D146" s="252">
        <v>-7.5255639529914847E-2</v>
      </c>
      <c r="E146" s="253">
        <v>6.6743658252223836E-2</v>
      </c>
      <c r="F146" s="223">
        <v>1</v>
      </c>
      <c r="G146" s="235">
        <v>0.25951743483881862</v>
      </c>
      <c r="H146" s="233">
        <v>-0.2060708059007231</v>
      </c>
      <c r="I146" s="254">
        <v>5.5559526840893408E-2</v>
      </c>
      <c r="J146" s="202"/>
      <c r="K146" s="202"/>
      <c r="L146" s="202"/>
      <c r="M146" s="202"/>
      <c r="N146" s="202"/>
      <c r="O146" s="204"/>
    </row>
    <row r="147" spans="1:15" x14ac:dyDescent="0.55000000000000004">
      <c r="A147" s="605" t="s">
        <v>68</v>
      </c>
      <c r="B147" s="251" t="s">
        <v>75</v>
      </c>
      <c r="C147" s="606" t="str">
        <f t="shared" si="1"/>
        <v>NO</v>
      </c>
      <c r="D147" s="252">
        <v>9.4409109228804522E-2</v>
      </c>
      <c r="E147" s="253">
        <v>8.4765674909908509E-2</v>
      </c>
      <c r="F147" s="223">
        <v>1</v>
      </c>
      <c r="G147" s="235">
        <v>0.26537967499428505</v>
      </c>
      <c r="H147" s="233">
        <v>-7.1728560719846596E-2</v>
      </c>
      <c r="I147" s="254">
        <v>0.26054677917745561</v>
      </c>
      <c r="J147" s="202"/>
      <c r="K147" s="202"/>
      <c r="L147" s="202"/>
      <c r="M147" s="202"/>
      <c r="N147" s="202"/>
      <c r="O147" s="204"/>
    </row>
    <row r="148" spans="1:15" ht="16.5" customHeight="1" x14ac:dyDescent="0.55000000000000004">
      <c r="A148" s="604" t="s">
        <v>75</v>
      </c>
      <c r="B148" s="251" t="s">
        <v>68</v>
      </c>
      <c r="C148" s="606" t="str">
        <f t="shared" si="1"/>
        <v>NO</v>
      </c>
      <c r="D148" s="252">
        <v>-9.4409109228804522E-2</v>
      </c>
      <c r="E148" s="253">
        <v>8.4765674909908509E-2</v>
      </c>
      <c r="F148" s="223">
        <v>1</v>
      </c>
      <c r="G148" s="235">
        <v>0.26537967499428516</v>
      </c>
      <c r="H148" s="233">
        <v>-0.26054677917745561</v>
      </c>
      <c r="I148" s="254">
        <v>7.1728560719846596E-2</v>
      </c>
      <c r="J148" s="202"/>
      <c r="K148" s="202"/>
      <c r="L148" s="202"/>
      <c r="M148" s="202"/>
      <c r="N148" s="202"/>
      <c r="O148" s="204"/>
    </row>
    <row r="149" spans="1:15" x14ac:dyDescent="0.55000000000000004">
      <c r="A149" s="604" t="s">
        <v>70</v>
      </c>
      <c r="B149" s="251" t="s">
        <v>73</v>
      </c>
      <c r="C149" s="606" t="str">
        <f t="shared" si="1"/>
        <v>NO</v>
      </c>
      <c r="D149" s="252">
        <v>7.6140305409617276E-2</v>
      </c>
      <c r="E149" s="253">
        <v>7.0610398561675336E-2</v>
      </c>
      <c r="F149" s="223">
        <v>1</v>
      </c>
      <c r="G149" s="235">
        <v>0.2808928673473654</v>
      </c>
      <c r="H149" s="233">
        <v>-6.2253532705285192E-2</v>
      </c>
      <c r="I149" s="254">
        <v>0.21453414352451974</v>
      </c>
      <c r="J149" s="202"/>
      <c r="K149" s="202"/>
      <c r="L149" s="202"/>
      <c r="M149" s="202"/>
      <c r="N149" s="202"/>
      <c r="O149" s="204"/>
    </row>
    <row r="150" spans="1:15" x14ac:dyDescent="0.55000000000000004">
      <c r="A150" s="604" t="s">
        <v>73</v>
      </c>
      <c r="B150" s="251" t="s">
        <v>70</v>
      </c>
      <c r="C150" s="606" t="str">
        <f t="shared" si="1"/>
        <v>NO</v>
      </c>
      <c r="D150" s="252">
        <v>-7.6140305409617276E-2</v>
      </c>
      <c r="E150" s="253">
        <v>7.0610398561675336E-2</v>
      </c>
      <c r="F150" s="223">
        <v>1</v>
      </c>
      <c r="G150" s="235">
        <v>0.2808928673473654</v>
      </c>
      <c r="H150" s="233">
        <v>-0.21453414352451974</v>
      </c>
      <c r="I150" s="254">
        <v>6.2253532705285192E-2</v>
      </c>
      <c r="J150" s="202"/>
      <c r="K150" s="202"/>
      <c r="L150" s="202"/>
      <c r="M150" s="202"/>
      <c r="N150" s="202"/>
      <c r="O150" s="204"/>
    </row>
    <row r="151" spans="1:15" x14ac:dyDescent="0.55000000000000004">
      <c r="A151" s="604" t="s">
        <v>70</v>
      </c>
      <c r="B151" s="251" t="s">
        <v>74</v>
      </c>
      <c r="C151" s="606" t="str">
        <f t="shared" si="1"/>
        <v>NO</v>
      </c>
      <c r="D151" s="252">
        <v>7.8861851669033534E-2</v>
      </c>
      <c r="E151" s="253">
        <v>7.4483341226782393E-2</v>
      </c>
      <c r="F151" s="223">
        <v>1</v>
      </c>
      <c r="G151" s="235">
        <v>0.28969766228912119</v>
      </c>
      <c r="H151" s="233">
        <v>-6.712281458366734E-2</v>
      </c>
      <c r="I151" s="254">
        <v>0.22484651792173441</v>
      </c>
      <c r="J151" s="202"/>
      <c r="K151" s="202"/>
      <c r="L151" s="202"/>
      <c r="M151" s="202"/>
      <c r="N151" s="202"/>
      <c r="O151" s="204"/>
    </row>
    <row r="152" spans="1:15" x14ac:dyDescent="0.55000000000000004">
      <c r="A152" s="604" t="s">
        <v>74</v>
      </c>
      <c r="B152" s="251" t="s">
        <v>70</v>
      </c>
      <c r="C152" s="606" t="str">
        <f t="shared" si="1"/>
        <v>NO</v>
      </c>
      <c r="D152" s="252">
        <v>-7.8861851669033534E-2</v>
      </c>
      <c r="E152" s="253">
        <v>7.4483341226782379E-2</v>
      </c>
      <c r="F152" s="223">
        <v>1</v>
      </c>
      <c r="G152" s="235">
        <v>0.28969766228912119</v>
      </c>
      <c r="H152" s="233">
        <v>-0.22484651792173438</v>
      </c>
      <c r="I152" s="254">
        <v>6.7122814583667312E-2</v>
      </c>
      <c r="J152" s="202"/>
      <c r="K152" s="202"/>
      <c r="L152" s="202"/>
      <c r="M152" s="202"/>
      <c r="N152" s="202"/>
      <c r="O152" s="204"/>
    </row>
    <row r="153" spans="1:15" x14ac:dyDescent="0.55000000000000004">
      <c r="A153" s="604" t="s">
        <v>69</v>
      </c>
      <c r="B153" s="610" t="s">
        <v>77</v>
      </c>
      <c r="C153" s="606" t="str">
        <f t="shared" si="1"/>
        <v>NO</v>
      </c>
      <c r="D153" s="614">
        <v>-9.9656842887738656E-2</v>
      </c>
      <c r="E153" s="618">
        <v>9.4172438390230526E-2</v>
      </c>
      <c r="F153" s="622">
        <v>1</v>
      </c>
      <c r="G153" s="628">
        <v>0.28994699920007749</v>
      </c>
      <c r="H153" s="633">
        <v>-0.28423143046890759</v>
      </c>
      <c r="I153" s="637">
        <v>8.4917744693430275E-2</v>
      </c>
      <c r="J153" s="202"/>
      <c r="K153" s="202"/>
      <c r="L153" s="202"/>
      <c r="M153" s="202"/>
      <c r="N153" s="202"/>
      <c r="O153" s="204"/>
    </row>
    <row r="154" spans="1:15" x14ac:dyDescent="0.55000000000000004">
      <c r="A154" s="604" t="s">
        <v>77</v>
      </c>
      <c r="B154" s="251" t="s">
        <v>69</v>
      </c>
      <c r="C154" s="606" t="str">
        <f t="shared" si="1"/>
        <v>NO</v>
      </c>
      <c r="D154" s="252">
        <v>9.9656842887738656E-2</v>
      </c>
      <c r="E154" s="253">
        <v>9.4172438390230553E-2</v>
      </c>
      <c r="F154" s="223">
        <v>1</v>
      </c>
      <c r="G154" s="235">
        <v>0.2899469992000776</v>
      </c>
      <c r="H154" s="233">
        <v>-8.491774469343033E-2</v>
      </c>
      <c r="I154" s="254">
        <v>0.28423143046890764</v>
      </c>
      <c r="J154" s="202"/>
      <c r="K154" s="202"/>
      <c r="L154" s="202"/>
      <c r="M154" s="202"/>
      <c r="N154" s="202"/>
      <c r="O154" s="204"/>
    </row>
    <row r="155" spans="1:15" x14ac:dyDescent="0.55000000000000004">
      <c r="A155" s="604" t="s">
        <v>74</v>
      </c>
      <c r="B155" s="607" t="s">
        <v>79</v>
      </c>
      <c r="C155" s="606" t="str">
        <f t="shared" si="1"/>
        <v>NO</v>
      </c>
      <c r="D155" s="611">
        <v>7.253409327049859E-2</v>
      </c>
      <c r="E155" s="615">
        <v>7.082835344801057E-2</v>
      </c>
      <c r="F155" s="619">
        <v>1</v>
      </c>
      <c r="G155" s="624">
        <v>0.30579620271281127</v>
      </c>
      <c r="H155" s="630">
        <v>-6.6286928571875459E-2</v>
      </c>
      <c r="I155" s="634">
        <v>0.21135511511287264</v>
      </c>
      <c r="J155" s="202"/>
      <c r="K155" s="202"/>
      <c r="L155" s="202"/>
      <c r="M155" s="202"/>
      <c r="N155" s="202"/>
      <c r="O155" s="204"/>
    </row>
    <row r="156" spans="1:15" x14ac:dyDescent="0.55000000000000004">
      <c r="A156" s="604" t="s">
        <v>79</v>
      </c>
      <c r="B156" s="251" t="s">
        <v>74</v>
      </c>
      <c r="C156" s="606" t="str">
        <f t="shared" si="1"/>
        <v>NO</v>
      </c>
      <c r="D156" s="252">
        <v>-7.253409327049859E-2</v>
      </c>
      <c r="E156" s="253">
        <v>7.082835344801057E-2</v>
      </c>
      <c r="F156" s="223">
        <v>1</v>
      </c>
      <c r="G156" s="235">
        <v>0.30579620271281127</v>
      </c>
      <c r="H156" s="233">
        <v>-0.21135511511287264</v>
      </c>
      <c r="I156" s="254">
        <v>6.6286928571875459E-2</v>
      </c>
      <c r="J156" s="202"/>
      <c r="K156" s="202"/>
      <c r="L156" s="202"/>
      <c r="M156" s="202"/>
      <c r="N156" s="202"/>
      <c r="O156" s="204"/>
    </row>
    <row r="157" spans="1:15" x14ac:dyDescent="0.55000000000000004">
      <c r="A157" s="605" t="s">
        <v>68</v>
      </c>
      <c r="B157" s="251" t="s">
        <v>72</v>
      </c>
      <c r="C157" s="606" t="str">
        <f t="shared" si="1"/>
        <v>NO</v>
      </c>
      <c r="D157" s="252">
        <v>-0.10363338615423895</v>
      </c>
      <c r="E157" s="253">
        <v>0.1019215990495466</v>
      </c>
      <c r="F157" s="223">
        <v>1</v>
      </c>
      <c r="G157" s="235">
        <v>0.30925089654917215</v>
      </c>
      <c r="H157" s="233">
        <v>-0.30339604953808208</v>
      </c>
      <c r="I157" s="254">
        <v>9.6129277229604154E-2</v>
      </c>
      <c r="J157" s="202"/>
      <c r="K157" s="202"/>
      <c r="L157" s="202"/>
      <c r="M157" s="202"/>
      <c r="N157" s="202"/>
      <c r="O157" s="204"/>
    </row>
    <row r="158" spans="1:15" x14ac:dyDescent="0.55000000000000004">
      <c r="A158" s="604" t="s">
        <v>72</v>
      </c>
      <c r="B158" s="251" t="s">
        <v>68</v>
      </c>
      <c r="C158" s="606" t="str">
        <f t="shared" si="1"/>
        <v>NO</v>
      </c>
      <c r="D158" s="252">
        <v>0.10363338615423895</v>
      </c>
      <c r="E158" s="253">
        <v>0.10192159904954665</v>
      </c>
      <c r="F158" s="223">
        <v>1</v>
      </c>
      <c r="G158" s="235">
        <v>0.30925089654917237</v>
      </c>
      <c r="H158" s="233">
        <v>-9.6129277229604237E-2</v>
      </c>
      <c r="I158" s="254">
        <v>0.30339604953808214</v>
      </c>
      <c r="J158" s="202"/>
      <c r="K158" s="202"/>
      <c r="L158" s="202"/>
      <c r="M158" s="202"/>
      <c r="N158" s="202"/>
      <c r="O158" s="204"/>
    </row>
    <row r="159" spans="1:15" x14ac:dyDescent="0.55000000000000004">
      <c r="A159" s="604" t="s">
        <v>78</v>
      </c>
      <c r="B159" s="251" t="s">
        <v>75</v>
      </c>
      <c r="C159" s="606" t="str">
        <f t="shared" si="1"/>
        <v>NO</v>
      </c>
      <c r="D159" s="252">
        <v>0.13047576492141638</v>
      </c>
      <c r="E159" s="253">
        <v>0.14459711568780101</v>
      </c>
      <c r="F159" s="223">
        <v>1</v>
      </c>
      <c r="G159" s="235">
        <v>0.36687627017338797</v>
      </c>
      <c r="H159" s="233">
        <v>-0.1529293740950452</v>
      </c>
      <c r="I159" s="254">
        <v>0.41388090393787796</v>
      </c>
      <c r="J159" s="202"/>
      <c r="K159" s="202"/>
      <c r="L159" s="202"/>
      <c r="M159" s="202"/>
      <c r="N159" s="202"/>
      <c r="O159" s="204"/>
    </row>
    <row r="160" spans="1:15" x14ac:dyDescent="0.55000000000000004">
      <c r="A160" s="604" t="s">
        <v>75</v>
      </c>
      <c r="B160" s="251" t="s">
        <v>78</v>
      </c>
      <c r="C160" s="606" t="str">
        <f t="shared" si="1"/>
        <v>NO</v>
      </c>
      <c r="D160" s="252">
        <v>-0.13047576492141638</v>
      </c>
      <c r="E160" s="253">
        <v>0.14459711568780101</v>
      </c>
      <c r="F160" s="223">
        <v>1</v>
      </c>
      <c r="G160" s="235">
        <v>0.36687627017338809</v>
      </c>
      <c r="H160" s="233">
        <v>-0.41388090393787796</v>
      </c>
      <c r="I160" s="254">
        <v>0.1529293740950452</v>
      </c>
      <c r="J160" s="202"/>
      <c r="K160" s="202"/>
      <c r="L160" s="202"/>
      <c r="M160" s="202"/>
      <c r="N160" s="202"/>
      <c r="O160" s="204"/>
    </row>
    <row r="161" spans="1:15" x14ac:dyDescent="0.55000000000000004">
      <c r="A161" s="605" t="s">
        <v>68</v>
      </c>
      <c r="B161" s="251" t="s">
        <v>71</v>
      </c>
      <c r="C161" s="606" t="str">
        <f t="shared" si="1"/>
        <v>NO</v>
      </c>
      <c r="D161" s="252">
        <v>8.7781875914162338E-2</v>
      </c>
      <c r="E161" s="253">
        <v>0.10409168291565657</v>
      </c>
      <c r="F161" s="223">
        <v>1</v>
      </c>
      <c r="G161" s="235">
        <v>0.39905337912360739</v>
      </c>
      <c r="H161" s="233">
        <v>-0.11623407369068772</v>
      </c>
      <c r="I161" s="254">
        <v>0.2917978255190124</v>
      </c>
      <c r="J161" s="202"/>
      <c r="K161" s="202"/>
      <c r="L161" s="202"/>
      <c r="M161" s="202"/>
      <c r="N161" s="202"/>
      <c r="O161" s="204"/>
    </row>
    <row r="162" spans="1:15" x14ac:dyDescent="0.55000000000000004">
      <c r="A162" s="604" t="s">
        <v>71</v>
      </c>
      <c r="B162" s="251" t="s">
        <v>68</v>
      </c>
      <c r="C162" s="606" t="str">
        <f t="shared" si="1"/>
        <v>NO</v>
      </c>
      <c r="D162" s="252">
        <v>-8.7781875914162338E-2</v>
      </c>
      <c r="E162" s="253">
        <v>0.10409168291565658</v>
      </c>
      <c r="F162" s="223">
        <v>1</v>
      </c>
      <c r="G162" s="235">
        <v>0.39905337912360739</v>
      </c>
      <c r="H162" s="233">
        <v>-0.29179782551901245</v>
      </c>
      <c r="I162" s="254">
        <v>0.11623407369068775</v>
      </c>
      <c r="J162" s="202"/>
      <c r="K162" s="202"/>
      <c r="L162" s="202"/>
      <c r="M162" s="202"/>
      <c r="N162" s="202"/>
      <c r="O162" s="204"/>
    </row>
    <row r="163" spans="1:15" x14ac:dyDescent="0.55000000000000004">
      <c r="A163" s="604" t="s">
        <v>69</v>
      </c>
      <c r="B163" s="251" t="s">
        <v>74</v>
      </c>
      <c r="C163" s="606" t="str">
        <f t="shared" si="1"/>
        <v>NO</v>
      </c>
      <c r="D163" s="252">
        <v>7.3241398720064771E-2</v>
      </c>
      <c r="E163" s="253">
        <v>8.9269631688986231E-2</v>
      </c>
      <c r="F163" s="223">
        <v>1</v>
      </c>
      <c r="G163" s="235">
        <v>0.4119587957383779</v>
      </c>
      <c r="H163" s="233">
        <v>-0.10172386430350372</v>
      </c>
      <c r="I163" s="254">
        <v>0.24820666174363326</v>
      </c>
      <c r="J163" s="202"/>
      <c r="K163" s="202"/>
      <c r="L163" s="202"/>
      <c r="M163" s="202"/>
      <c r="N163" s="202"/>
      <c r="O163" s="204"/>
    </row>
    <row r="164" spans="1:15" x14ac:dyDescent="0.55000000000000004">
      <c r="A164" s="604" t="s">
        <v>74</v>
      </c>
      <c r="B164" s="610" t="s">
        <v>69</v>
      </c>
      <c r="C164" s="606" t="str">
        <f t="shared" si="1"/>
        <v>NO</v>
      </c>
      <c r="D164" s="614">
        <v>-7.3241398720064771E-2</v>
      </c>
      <c r="E164" s="618">
        <v>8.9269631688986245E-2</v>
      </c>
      <c r="F164" s="622">
        <v>1</v>
      </c>
      <c r="G164" s="628">
        <v>0.41195879573837801</v>
      </c>
      <c r="H164" s="633">
        <v>-0.24820666174363329</v>
      </c>
      <c r="I164" s="637">
        <v>0.10172386430350375</v>
      </c>
      <c r="J164" s="202"/>
      <c r="K164" s="202"/>
      <c r="L164" s="202"/>
      <c r="M164" s="202"/>
      <c r="N164" s="202"/>
      <c r="O164" s="204"/>
    </row>
    <row r="165" spans="1:15" x14ac:dyDescent="0.55000000000000004">
      <c r="A165" s="604" t="s">
        <v>69</v>
      </c>
      <c r="B165" s="251" t="s">
        <v>73</v>
      </c>
      <c r="C165" s="606" t="str">
        <f t="shared" si="1"/>
        <v>NO</v>
      </c>
      <c r="D165" s="252">
        <v>7.0519852460648513E-2</v>
      </c>
      <c r="E165" s="253">
        <v>8.6064669909438285E-2</v>
      </c>
      <c r="F165" s="223">
        <v>1</v>
      </c>
      <c r="G165" s="235">
        <v>0.412568427803224</v>
      </c>
      <c r="H165" s="233">
        <v>-9.8163800903178611E-2</v>
      </c>
      <c r="I165" s="254">
        <v>0.23920350582447564</v>
      </c>
      <c r="J165" s="202"/>
      <c r="K165" s="202"/>
      <c r="L165" s="202"/>
      <c r="M165" s="202"/>
      <c r="N165" s="202"/>
      <c r="O165" s="204"/>
    </row>
    <row r="166" spans="1:15" x14ac:dyDescent="0.55000000000000004">
      <c r="A166" s="604" t="s">
        <v>73</v>
      </c>
      <c r="B166" s="251" t="s">
        <v>69</v>
      </c>
      <c r="C166" s="606" t="str">
        <f t="shared" si="1"/>
        <v>NO</v>
      </c>
      <c r="D166" s="252">
        <v>-7.0519852460648513E-2</v>
      </c>
      <c r="E166" s="253">
        <v>8.6064669909438313E-2</v>
      </c>
      <c r="F166" s="223">
        <v>1</v>
      </c>
      <c r="G166" s="235">
        <v>0.412568427803224</v>
      </c>
      <c r="H166" s="233">
        <v>-0.23920350582447569</v>
      </c>
      <c r="I166" s="254">
        <v>9.8163800903178666E-2</v>
      </c>
      <c r="J166" s="202"/>
      <c r="K166" s="202"/>
      <c r="L166" s="202"/>
      <c r="M166" s="202"/>
      <c r="N166" s="202"/>
      <c r="O166" s="204"/>
    </row>
    <row r="167" spans="1:15" x14ac:dyDescent="0.55000000000000004">
      <c r="A167" s="604" t="s">
        <v>71</v>
      </c>
      <c r="B167" s="251" t="s">
        <v>78</v>
      </c>
      <c r="C167" s="606" t="str">
        <f t="shared" si="1"/>
        <v>NO</v>
      </c>
      <c r="D167" s="252">
        <v>-0.1238485316067742</v>
      </c>
      <c r="E167" s="253">
        <v>0.15699448509136363</v>
      </c>
      <c r="F167" s="223">
        <v>1</v>
      </c>
      <c r="G167" s="235">
        <v>0.43018690362009482</v>
      </c>
      <c r="H167" s="233">
        <v>-0.43155206815725733</v>
      </c>
      <c r="I167" s="254">
        <v>0.18385500494370891</v>
      </c>
      <c r="J167" s="202"/>
      <c r="K167" s="202"/>
      <c r="L167" s="202"/>
      <c r="M167" s="202"/>
      <c r="N167" s="202"/>
      <c r="O167" s="204"/>
    </row>
    <row r="168" spans="1:15" x14ac:dyDescent="0.55000000000000004">
      <c r="A168" s="604" t="s">
        <v>78</v>
      </c>
      <c r="B168" s="251" t="s">
        <v>71</v>
      </c>
      <c r="C168" s="606" t="str">
        <f t="shared" si="1"/>
        <v>NO</v>
      </c>
      <c r="D168" s="252">
        <v>0.1238485316067742</v>
      </c>
      <c r="E168" s="253">
        <v>0.15699448509136363</v>
      </c>
      <c r="F168" s="223">
        <v>1</v>
      </c>
      <c r="G168" s="235">
        <v>0.43018690362009482</v>
      </c>
      <c r="H168" s="233">
        <v>-0.18385500494370891</v>
      </c>
      <c r="I168" s="254">
        <v>0.43155206815725733</v>
      </c>
      <c r="J168" s="202"/>
      <c r="K168" s="202"/>
      <c r="L168" s="202"/>
      <c r="M168" s="202"/>
      <c r="N168" s="202"/>
      <c r="O168" s="204"/>
    </row>
    <row r="169" spans="1:15" x14ac:dyDescent="0.55000000000000004">
      <c r="A169" s="604" t="s">
        <v>72</v>
      </c>
      <c r="B169" s="251" t="s">
        <v>77</v>
      </c>
      <c r="C169" s="606" t="str">
        <f t="shared" si="1"/>
        <v>NO</v>
      </c>
      <c r="D169" s="252">
        <v>6.7474299111958458E-2</v>
      </c>
      <c r="E169" s="253">
        <v>9.3041333842325616E-2</v>
      </c>
      <c r="F169" s="223">
        <v>1</v>
      </c>
      <c r="G169" s="235">
        <v>0.46832457101614089</v>
      </c>
      <c r="H169" s="233">
        <v>-0.1148833642925674</v>
      </c>
      <c r="I169" s="254">
        <v>0.24983196251648432</v>
      </c>
      <c r="J169" s="202"/>
      <c r="K169" s="202"/>
      <c r="L169" s="202"/>
      <c r="M169" s="202"/>
      <c r="N169" s="202"/>
      <c r="O169" s="204"/>
    </row>
    <row r="170" spans="1:15" ht="13.5" customHeight="1" x14ac:dyDescent="0.55000000000000004">
      <c r="A170" s="604" t="s">
        <v>77</v>
      </c>
      <c r="B170" s="251" t="s">
        <v>72</v>
      </c>
      <c r="C170" s="606" t="str">
        <f t="shared" si="1"/>
        <v>NO</v>
      </c>
      <c r="D170" s="252">
        <v>-6.7474299111958458E-2</v>
      </c>
      <c r="E170" s="253">
        <v>9.3041333842325644E-2</v>
      </c>
      <c r="F170" s="223">
        <v>1</v>
      </c>
      <c r="G170" s="235">
        <v>0.46832457101614111</v>
      </c>
      <c r="H170" s="233">
        <v>-0.24983196251648437</v>
      </c>
      <c r="I170" s="254">
        <v>0.11488336429256746</v>
      </c>
      <c r="J170" s="202"/>
      <c r="K170" s="202"/>
      <c r="L170" s="202"/>
      <c r="M170" s="202"/>
      <c r="N170" s="202"/>
      <c r="O170" s="204"/>
    </row>
    <row r="171" spans="1:15" x14ac:dyDescent="0.55000000000000004">
      <c r="A171" s="604" t="s">
        <v>69</v>
      </c>
      <c r="B171" s="251" t="s">
        <v>78</v>
      </c>
      <c r="C171" s="606" t="str">
        <f t="shared" si="1"/>
        <v>NO</v>
      </c>
      <c r="D171" s="252">
        <v>-9.9564411538070025E-2</v>
      </c>
      <c r="E171" s="253">
        <v>0.15595793318814657</v>
      </c>
      <c r="F171" s="223">
        <v>1</v>
      </c>
      <c r="G171" s="235">
        <v>0.52320971313061637</v>
      </c>
      <c r="H171" s="233">
        <v>-0.40523634369014128</v>
      </c>
      <c r="I171" s="254">
        <v>0.2061075206140012</v>
      </c>
      <c r="J171" s="202"/>
      <c r="K171" s="202"/>
      <c r="L171" s="202"/>
      <c r="M171" s="202"/>
      <c r="N171" s="202"/>
      <c r="O171" s="204"/>
    </row>
    <row r="172" spans="1:15" x14ac:dyDescent="0.55000000000000004">
      <c r="A172" s="604" t="s">
        <v>78</v>
      </c>
      <c r="B172" s="251" t="s">
        <v>69</v>
      </c>
      <c r="C172" s="606" t="str">
        <f t="shared" si="1"/>
        <v>NO</v>
      </c>
      <c r="D172" s="252">
        <v>9.9564411538070025E-2</v>
      </c>
      <c r="E172" s="253">
        <v>0.15595793318814657</v>
      </c>
      <c r="F172" s="223">
        <v>1</v>
      </c>
      <c r="G172" s="235">
        <v>0.52320971313061637</v>
      </c>
      <c r="H172" s="233">
        <v>-0.2061075206140012</v>
      </c>
      <c r="I172" s="254">
        <v>0.40523634369014128</v>
      </c>
      <c r="J172" s="202"/>
      <c r="K172" s="202"/>
      <c r="L172" s="202"/>
      <c r="M172" s="202"/>
      <c r="N172" s="202"/>
      <c r="O172" s="204"/>
    </row>
    <row r="173" spans="1:15" x14ac:dyDescent="0.55000000000000004">
      <c r="A173" s="604" t="s">
        <v>70</v>
      </c>
      <c r="B173" s="251" t="s">
        <v>78</v>
      </c>
      <c r="C173" s="606" t="str">
        <f t="shared" si="1"/>
        <v>NO</v>
      </c>
      <c r="D173" s="252">
        <v>-9.3943958589101262E-2</v>
      </c>
      <c r="E173" s="253">
        <v>0.14799181701275382</v>
      </c>
      <c r="F173" s="223">
        <v>1</v>
      </c>
      <c r="G173" s="235">
        <v>0.52556435888635566</v>
      </c>
      <c r="H173" s="233">
        <v>-0.38400258994074071</v>
      </c>
      <c r="I173" s="254">
        <v>0.19611467276253819</v>
      </c>
      <c r="J173" s="202"/>
      <c r="K173" s="202"/>
      <c r="L173" s="202"/>
      <c r="M173" s="202"/>
      <c r="N173" s="202"/>
      <c r="O173" s="204"/>
    </row>
    <row r="174" spans="1:15" x14ac:dyDescent="0.55000000000000004">
      <c r="A174" s="604" t="s">
        <v>78</v>
      </c>
      <c r="B174" s="251" t="s">
        <v>70</v>
      </c>
      <c r="C174" s="606" t="str">
        <f t="shared" si="1"/>
        <v>NO</v>
      </c>
      <c r="D174" s="252">
        <v>9.3943958589101262E-2</v>
      </c>
      <c r="E174" s="253">
        <v>0.14799181701275385</v>
      </c>
      <c r="F174" s="223">
        <v>1</v>
      </c>
      <c r="G174" s="235">
        <v>0.52556435888635566</v>
      </c>
      <c r="H174" s="233">
        <v>-0.19611467276253824</v>
      </c>
      <c r="I174" s="254">
        <v>0.38400258994074077</v>
      </c>
      <c r="J174" s="202"/>
      <c r="K174" s="202"/>
      <c r="L174" s="202"/>
      <c r="M174" s="202"/>
      <c r="N174" s="202"/>
      <c r="O174" s="204"/>
    </row>
    <row r="175" spans="1:15" x14ac:dyDescent="0.55000000000000004">
      <c r="A175" s="605" t="s">
        <v>68</v>
      </c>
      <c r="B175" s="610" t="s">
        <v>70</v>
      </c>
      <c r="C175" s="606" t="str">
        <f t="shared" si="1"/>
        <v>NO</v>
      </c>
      <c r="D175" s="614">
        <v>5.7877302896489402E-2</v>
      </c>
      <c r="E175" s="618">
        <v>9.1460448369701297E-2</v>
      </c>
      <c r="F175" s="622">
        <v>1</v>
      </c>
      <c r="G175" s="628">
        <v>0.52685617924462047</v>
      </c>
      <c r="H175" s="633">
        <v>-0.12138188191801019</v>
      </c>
      <c r="I175" s="637">
        <v>0.237136487710989</v>
      </c>
      <c r="J175" s="202"/>
      <c r="K175" s="202"/>
      <c r="L175" s="202"/>
      <c r="M175" s="202"/>
      <c r="N175" s="202"/>
      <c r="O175" s="204"/>
    </row>
    <row r="176" spans="1:15" x14ac:dyDescent="0.55000000000000004">
      <c r="A176" s="604" t="s">
        <v>70</v>
      </c>
      <c r="B176" s="251" t="s">
        <v>68</v>
      </c>
      <c r="C176" s="606" t="str">
        <f t="shared" si="1"/>
        <v>NO</v>
      </c>
      <c r="D176" s="252">
        <v>-5.7877302896489402E-2</v>
      </c>
      <c r="E176" s="253">
        <v>9.1460448369701297E-2</v>
      </c>
      <c r="F176" s="223">
        <v>1</v>
      </c>
      <c r="G176" s="235">
        <v>0.52685617924462047</v>
      </c>
      <c r="H176" s="233">
        <v>-0.237136487710989</v>
      </c>
      <c r="I176" s="254">
        <v>0.12138188191801019</v>
      </c>
      <c r="J176" s="202"/>
      <c r="K176" s="202"/>
      <c r="L176" s="202"/>
      <c r="M176" s="202"/>
      <c r="N176" s="202"/>
      <c r="O176" s="204"/>
    </row>
    <row r="177" spans="1:15" x14ac:dyDescent="0.55000000000000004">
      <c r="A177" s="604" t="s">
        <v>69</v>
      </c>
      <c r="B177" s="251" t="s">
        <v>68</v>
      </c>
      <c r="C177" s="606" t="str">
        <f t="shared" si="1"/>
        <v>NO</v>
      </c>
      <c r="D177" s="252">
        <v>-6.3497755845458165E-2</v>
      </c>
      <c r="E177" s="253">
        <v>0.10486635138259477</v>
      </c>
      <c r="F177" s="223">
        <v>1</v>
      </c>
      <c r="G177" s="235">
        <v>0.54483934983429594</v>
      </c>
      <c r="H177" s="233">
        <v>-0.26903202774546597</v>
      </c>
      <c r="I177" s="254">
        <v>0.14203651605454964</v>
      </c>
      <c r="J177" s="202"/>
      <c r="K177" s="202"/>
      <c r="L177" s="202"/>
      <c r="M177" s="202"/>
      <c r="N177" s="202"/>
      <c r="O177" s="204"/>
    </row>
    <row r="178" spans="1:15" x14ac:dyDescent="0.55000000000000004">
      <c r="A178" s="605" t="s">
        <v>68</v>
      </c>
      <c r="B178" s="649" t="s">
        <v>69</v>
      </c>
      <c r="C178" s="606" t="str">
        <f t="shared" si="1"/>
        <v>NO</v>
      </c>
      <c r="D178" s="651">
        <v>6.3497755845458165E-2</v>
      </c>
      <c r="E178" s="653">
        <v>0.1048663513825948</v>
      </c>
      <c r="F178" s="655">
        <v>1</v>
      </c>
      <c r="G178" s="657">
        <v>0.54483934983429605</v>
      </c>
      <c r="H178" s="659">
        <v>-0.1420365160545497</v>
      </c>
      <c r="I178" s="661">
        <v>0.26903202774546603</v>
      </c>
      <c r="J178" s="202"/>
      <c r="K178" s="202"/>
      <c r="L178" s="202"/>
      <c r="M178" s="202"/>
      <c r="N178" s="202"/>
      <c r="O178" s="204"/>
    </row>
    <row r="179" spans="1:15" x14ac:dyDescent="0.55000000000000004">
      <c r="A179" s="604" t="s">
        <v>73</v>
      </c>
      <c r="B179" s="251" t="s">
        <v>75</v>
      </c>
      <c r="C179" s="606" t="str">
        <f t="shared" si="1"/>
        <v>NO</v>
      </c>
      <c r="D179" s="252">
        <v>-3.9608499077302156E-2</v>
      </c>
      <c r="E179" s="253">
        <v>6.5870635148007464E-2</v>
      </c>
      <c r="F179" s="223">
        <v>1</v>
      </c>
      <c r="G179" s="235">
        <v>0.54763527465391015</v>
      </c>
      <c r="H179" s="233">
        <v>-0.16871257160617498</v>
      </c>
      <c r="I179" s="254">
        <v>8.9495573451570665E-2</v>
      </c>
      <c r="J179" s="202"/>
      <c r="K179" s="202"/>
      <c r="L179" s="202"/>
      <c r="M179" s="202"/>
      <c r="N179" s="202"/>
      <c r="O179" s="204"/>
    </row>
    <row r="180" spans="1:15" x14ac:dyDescent="0.55000000000000004">
      <c r="A180" s="604" t="s">
        <v>75</v>
      </c>
      <c r="B180" s="251" t="s">
        <v>73</v>
      </c>
      <c r="C180" s="606" t="str">
        <f t="shared" si="1"/>
        <v>NO</v>
      </c>
      <c r="D180" s="252">
        <v>3.9608499077302156E-2</v>
      </c>
      <c r="E180" s="253">
        <v>6.5870635148007464E-2</v>
      </c>
      <c r="F180" s="223">
        <v>1</v>
      </c>
      <c r="G180" s="235">
        <v>0.54763527465391026</v>
      </c>
      <c r="H180" s="233">
        <v>-8.9495573451570665E-2</v>
      </c>
      <c r="I180" s="254">
        <v>0.16871257160617498</v>
      </c>
      <c r="J180" s="202"/>
      <c r="K180" s="202"/>
      <c r="L180" s="202"/>
      <c r="M180" s="202"/>
      <c r="N180" s="202"/>
      <c r="O180" s="204"/>
    </row>
    <row r="181" spans="1:15" x14ac:dyDescent="0.55000000000000004">
      <c r="A181" s="604" t="s">
        <v>74</v>
      </c>
      <c r="B181" s="251" t="s">
        <v>75</v>
      </c>
      <c r="C181" s="606" t="str">
        <f t="shared" si="1"/>
        <v>NO</v>
      </c>
      <c r="D181" s="252">
        <v>-4.2330045336718414E-2</v>
      </c>
      <c r="E181" s="253">
        <v>7.1342153982352524E-2</v>
      </c>
      <c r="F181" s="223">
        <v>1</v>
      </c>
      <c r="G181" s="235">
        <v>0.552954650140836</v>
      </c>
      <c r="H181" s="233">
        <v>-0.18215809772164013</v>
      </c>
      <c r="I181" s="254">
        <v>9.74980070482033E-2</v>
      </c>
      <c r="J181" s="202"/>
      <c r="K181" s="202"/>
      <c r="L181" s="202"/>
      <c r="M181" s="202"/>
      <c r="N181" s="202"/>
      <c r="O181" s="204"/>
    </row>
    <row r="182" spans="1:15" x14ac:dyDescent="0.55000000000000004">
      <c r="A182" s="604" t="s">
        <v>75</v>
      </c>
      <c r="B182" s="251" t="s">
        <v>74</v>
      </c>
      <c r="C182" s="606" t="str">
        <f t="shared" si="1"/>
        <v>NO</v>
      </c>
      <c r="D182" s="252">
        <v>4.2330045336718414E-2</v>
      </c>
      <c r="E182" s="253">
        <v>7.1342153982352524E-2</v>
      </c>
      <c r="F182" s="223">
        <v>1</v>
      </c>
      <c r="G182" s="235">
        <v>0.552954650140836</v>
      </c>
      <c r="H182" s="233">
        <v>-9.74980070482033E-2</v>
      </c>
      <c r="I182" s="254">
        <v>0.18215809772164013</v>
      </c>
      <c r="J182" s="202"/>
      <c r="K182" s="202"/>
      <c r="L182" s="202"/>
      <c r="M182" s="202"/>
      <c r="N182" s="202"/>
      <c r="O182" s="204"/>
    </row>
    <row r="183" spans="1:15" x14ac:dyDescent="0.55000000000000004">
      <c r="A183" s="604" t="s">
        <v>70</v>
      </c>
      <c r="B183" s="251" t="s">
        <v>75</v>
      </c>
      <c r="C183" s="606" t="str">
        <f t="shared" si="1"/>
        <v>NO</v>
      </c>
      <c r="D183" s="252">
        <v>3.653180633231512E-2</v>
      </c>
      <c r="E183" s="253">
        <v>6.6462765474979354E-2</v>
      </c>
      <c r="F183" s="223">
        <v>1</v>
      </c>
      <c r="G183" s="235">
        <v>0.58255380834713877</v>
      </c>
      <c r="H183" s="233">
        <v>-9.3732820311576537E-2</v>
      </c>
      <c r="I183" s="254">
        <v>0.16679643297620678</v>
      </c>
      <c r="J183" s="202"/>
      <c r="K183" s="202"/>
      <c r="L183" s="202"/>
      <c r="M183" s="202"/>
      <c r="N183" s="202"/>
      <c r="O183" s="204"/>
    </row>
    <row r="184" spans="1:15" x14ac:dyDescent="0.55000000000000004">
      <c r="A184" s="604" t="s">
        <v>75</v>
      </c>
      <c r="B184" s="251" t="s">
        <v>70</v>
      </c>
      <c r="C184" s="606" t="str">
        <f t="shared" si="1"/>
        <v>NO</v>
      </c>
      <c r="D184" s="252">
        <v>-3.653180633231512E-2</v>
      </c>
      <c r="E184" s="253">
        <v>6.6462765474979368E-2</v>
      </c>
      <c r="F184" s="223">
        <v>1</v>
      </c>
      <c r="G184" s="235">
        <v>0.58255380834713888</v>
      </c>
      <c r="H184" s="233">
        <v>-0.1667964329762068</v>
      </c>
      <c r="I184" s="254">
        <v>9.3732820311576565E-2</v>
      </c>
      <c r="J184" s="202"/>
      <c r="K184" s="202"/>
      <c r="L184" s="202"/>
      <c r="M184" s="202"/>
      <c r="N184" s="202"/>
      <c r="O184" s="204"/>
    </row>
    <row r="185" spans="1:15" x14ac:dyDescent="0.55000000000000004">
      <c r="A185" s="604" t="s">
        <v>71</v>
      </c>
      <c r="B185" s="251" t="s">
        <v>74</v>
      </c>
      <c r="C185" s="606" t="str">
        <f t="shared" si="1"/>
        <v>NO</v>
      </c>
      <c r="D185" s="252">
        <v>4.8957278651360597E-2</v>
      </c>
      <c r="E185" s="253">
        <v>9.1068427935652965E-2</v>
      </c>
      <c r="F185" s="223">
        <v>1</v>
      </c>
      <c r="G185" s="235">
        <v>0.59086163326355323</v>
      </c>
      <c r="H185" s="233">
        <v>-0.12953356023120052</v>
      </c>
      <c r="I185" s="254">
        <v>0.22744811753392172</v>
      </c>
      <c r="J185" s="202"/>
      <c r="K185" s="202"/>
      <c r="L185" s="202"/>
      <c r="M185" s="202"/>
      <c r="N185" s="202"/>
      <c r="O185" s="204"/>
    </row>
    <row r="186" spans="1:15" x14ac:dyDescent="0.55000000000000004">
      <c r="A186" s="604" t="s">
        <v>74</v>
      </c>
      <c r="B186" s="610" t="s">
        <v>71</v>
      </c>
      <c r="C186" s="606" t="str">
        <f t="shared" si="1"/>
        <v>NO</v>
      </c>
      <c r="D186" s="614">
        <v>-4.8957278651360597E-2</v>
      </c>
      <c r="E186" s="618">
        <v>9.1068427935652951E-2</v>
      </c>
      <c r="F186" s="622">
        <v>1</v>
      </c>
      <c r="G186" s="628">
        <v>0.59086163326355323</v>
      </c>
      <c r="H186" s="633">
        <v>-0.22744811753392169</v>
      </c>
      <c r="I186" s="637">
        <v>0.1295335602312005</v>
      </c>
      <c r="J186" s="202"/>
      <c r="K186" s="202"/>
      <c r="L186" s="202"/>
      <c r="M186" s="202"/>
      <c r="N186" s="202"/>
      <c r="O186" s="204"/>
    </row>
    <row r="187" spans="1:15" x14ac:dyDescent="0.55000000000000004">
      <c r="A187" s="604" t="s">
        <v>71</v>
      </c>
      <c r="B187" s="251" t="s">
        <v>73</v>
      </c>
      <c r="C187" s="606" t="str">
        <f t="shared" si="1"/>
        <v>NO</v>
      </c>
      <c r="D187" s="252">
        <v>4.623573239194434E-2</v>
      </c>
      <c r="E187" s="253">
        <v>8.7929055672198275E-2</v>
      </c>
      <c r="F187" s="223">
        <v>1</v>
      </c>
      <c r="G187" s="235">
        <v>0.59900635180758532</v>
      </c>
      <c r="H187" s="233">
        <v>-0.12610204992018159</v>
      </c>
      <c r="I187" s="254">
        <v>0.21857351470407027</v>
      </c>
      <c r="J187" s="202"/>
      <c r="K187" s="202"/>
      <c r="L187" s="202"/>
      <c r="M187" s="202"/>
      <c r="N187" s="202"/>
      <c r="O187" s="204"/>
    </row>
    <row r="188" spans="1:15" x14ac:dyDescent="0.55000000000000004">
      <c r="A188" s="604" t="s">
        <v>73</v>
      </c>
      <c r="B188" s="251" t="s">
        <v>71</v>
      </c>
      <c r="C188" s="606" t="str">
        <f t="shared" si="1"/>
        <v>NO</v>
      </c>
      <c r="D188" s="252">
        <v>-4.623573239194434E-2</v>
      </c>
      <c r="E188" s="253">
        <v>8.7929055672198275E-2</v>
      </c>
      <c r="F188" s="223">
        <v>1</v>
      </c>
      <c r="G188" s="235">
        <v>0.59900635180758532</v>
      </c>
      <c r="H188" s="233">
        <v>-0.21857351470407027</v>
      </c>
      <c r="I188" s="254">
        <v>0.12610204992018159</v>
      </c>
      <c r="J188" s="202"/>
      <c r="K188" s="202"/>
      <c r="L188" s="202"/>
      <c r="M188" s="202"/>
      <c r="N188" s="202"/>
      <c r="O188" s="204"/>
    </row>
    <row r="189" spans="1:15" x14ac:dyDescent="0.55000000000000004">
      <c r="A189" s="604" t="s">
        <v>72</v>
      </c>
      <c r="B189" s="251" t="s">
        <v>78</v>
      </c>
      <c r="C189" s="606" t="str">
        <f t="shared" si="1"/>
        <v>NO</v>
      </c>
      <c r="D189" s="252">
        <v>6.7566730461627089E-2</v>
      </c>
      <c r="E189" s="253">
        <v>0.15527755335242671</v>
      </c>
      <c r="F189" s="223">
        <v>1</v>
      </c>
      <c r="G189" s="235">
        <v>0.66346428887407605</v>
      </c>
      <c r="H189" s="233">
        <v>-0.23677168171662594</v>
      </c>
      <c r="I189" s="254">
        <v>0.37190514263988012</v>
      </c>
      <c r="J189" s="202"/>
      <c r="K189" s="202"/>
      <c r="L189" s="202"/>
      <c r="M189" s="202"/>
      <c r="N189" s="202"/>
      <c r="O189" s="204"/>
    </row>
    <row r="190" spans="1:15" x14ac:dyDescent="0.55000000000000004">
      <c r="A190" s="604" t="s">
        <v>78</v>
      </c>
      <c r="B190" s="251" t="s">
        <v>72</v>
      </c>
      <c r="C190" s="606" t="str">
        <f t="shared" si="1"/>
        <v>NO</v>
      </c>
      <c r="D190" s="252">
        <v>-6.7566730461627089E-2</v>
      </c>
      <c r="E190" s="253">
        <v>0.15527755335242671</v>
      </c>
      <c r="F190" s="223">
        <v>1</v>
      </c>
      <c r="G190" s="235">
        <v>0.66346428887407605</v>
      </c>
      <c r="H190" s="233">
        <v>-0.37190514263988012</v>
      </c>
      <c r="I190" s="254">
        <v>0.23677168171662594</v>
      </c>
      <c r="J190" s="202"/>
      <c r="K190" s="202"/>
      <c r="L190" s="202"/>
      <c r="M190" s="202"/>
      <c r="N190" s="202"/>
      <c r="O190" s="204"/>
    </row>
    <row r="191" spans="1:15" x14ac:dyDescent="0.55000000000000004">
      <c r="A191" s="605" t="s">
        <v>68</v>
      </c>
      <c r="B191" s="251" t="s">
        <v>77</v>
      </c>
      <c r="C191" s="606" t="str">
        <f t="shared" si="1"/>
        <v>NO</v>
      </c>
      <c r="D191" s="252">
        <v>-3.6159087042280491E-2</v>
      </c>
      <c r="E191" s="253">
        <v>9.5995153935654637E-2</v>
      </c>
      <c r="F191" s="223">
        <v>1</v>
      </c>
      <c r="G191" s="235">
        <v>0.706414273306325</v>
      </c>
      <c r="H191" s="233">
        <v>-0.22430613144654196</v>
      </c>
      <c r="I191" s="254">
        <v>0.15198795736198098</v>
      </c>
      <c r="J191" s="202"/>
      <c r="K191" s="202"/>
      <c r="L191" s="202"/>
      <c r="M191" s="202"/>
      <c r="N191" s="202"/>
      <c r="O191" s="204"/>
    </row>
    <row r="192" spans="1:15" ht="18" customHeight="1" x14ac:dyDescent="0.55000000000000004">
      <c r="A192" s="604" t="s">
        <v>77</v>
      </c>
      <c r="B192" s="251" t="s">
        <v>68</v>
      </c>
      <c r="C192" s="606" t="str">
        <f t="shared" si="1"/>
        <v>NO</v>
      </c>
      <c r="D192" s="252">
        <v>3.6159087042280491E-2</v>
      </c>
      <c r="E192" s="253">
        <v>9.5995153935654623E-2</v>
      </c>
      <c r="F192" s="223">
        <v>1</v>
      </c>
      <c r="G192" s="235">
        <v>0.706414273306325</v>
      </c>
      <c r="H192" s="233">
        <v>-0.15198795736198095</v>
      </c>
      <c r="I192" s="254">
        <v>0.22430613144654193</v>
      </c>
      <c r="J192" s="202"/>
      <c r="K192" s="202"/>
      <c r="L192" s="202"/>
      <c r="M192" s="202"/>
      <c r="N192" s="202"/>
      <c r="O192" s="204"/>
    </row>
    <row r="193" spans="1:15" x14ac:dyDescent="0.55000000000000004">
      <c r="A193" s="604" t="s">
        <v>69</v>
      </c>
      <c r="B193" s="251" t="s">
        <v>75</v>
      </c>
      <c r="C193" s="606" t="str">
        <f t="shared" si="1"/>
        <v>NO</v>
      </c>
      <c r="D193" s="252">
        <v>3.0911353383346357E-2</v>
      </c>
      <c r="E193" s="253">
        <v>8.2695817404292216E-2</v>
      </c>
      <c r="F193" s="223">
        <v>1</v>
      </c>
      <c r="G193" s="235">
        <v>0.70855620705678435</v>
      </c>
      <c r="H193" s="233">
        <v>-0.13116947040116692</v>
      </c>
      <c r="I193" s="254">
        <v>0.19299217716785963</v>
      </c>
      <c r="J193" s="202"/>
      <c r="K193" s="202"/>
      <c r="L193" s="202"/>
      <c r="M193" s="202"/>
      <c r="N193" s="202"/>
      <c r="O193" s="204"/>
    </row>
    <row r="194" spans="1:15" x14ac:dyDescent="0.55000000000000004">
      <c r="A194" s="604" t="s">
        <v>75</v>
      </c>
      <c r="B194" s="251" t="s">
        <v>69</v>
      </c>
      <c r="C194" s="606" t="str">
        <f t="shared" si="1"/>
        <v>NO</v>
      </c>
      <c r="D194" s="252">
        <v>-3.0911353383346357E-2</v>
      </c>
      <c r="E194" s="253">
        <v>8.2695817404292216E-2</v>
      </c>
      <c r="F194" s="223">
        <v>1</v>
      </c>
      <c r="G194" s="235">
        <v>0.70855620705678435</v>
      </c>
      <c r="H194" s="233">
        <v>-0.19299217716785963</v>
      </c>
      <c r="I194" s="254">
        <v>0.13116947040116692</v>
      </c>
      <c r="J194" s="202"/>
      <c r="K194" s="202"/>
      <c r="L194" s="202"/>
      <c r="M194" s="202"/>
      <c r="N194" s="202"/>
      <c r="O194" s="204"/>
    </row>
    <row r="195" spans="1:15" x14ac:dyDescent="0.55000000000000004">
      <c r="A195" s="604" t="s">
        <v>70</v>
      </c>
      <c r="B195" s="251" t="s">
        <v>71</v>
      </c>
      <c r="C195" s="606" t="str">
        <f t="shared" si="1"/>
        <v>NO</v>
      </c>
      <c r="D195" s="252">
        <v>2.9904573017672936E-2</v>
      </c>
      <c r="E195" s="253">
        <v>9.4409152343573138E-2</v>
      </c>
      <c r="F195" s="223">
        <v>1</v>
      </c>
      <c r="G195" s="235">
        <v>0.75142949616298071</v>
      </c>
      <c r="H195" s="233">
        <v>-0.15513396538668561</v>
      </c>
      <c r="I195" s="254">
        <v>0.21494311142203149</v>
      </c>
      <c r="J195" s="202"/>
      <c r="K195" s="202"/>
      <c r="L195" s="202"/>
      <c r="M195" s="202"/>
      <c r="N195" s="202"/>
      <c r="O195" s="204"/>
    </row>
    <row r="196" spans="1:15" x14ac:dyDescent="0.55000000000000004">
      <c r="A196" s="604" t="s">
        <v>71</v>
      </c>
      <c r="B196" s="251" t="s">
        <v>70</v>
      </c>
      <c r="C196" s="606" t="str">
        <f t="shared" si="1"/>
        <v>NO</v>
      </c>
      <c r="D196" s="252">
        <v>-2.9904573017672936E-2</v>
      </c>
      <c r="E196" s="253">
        <v>9.4409152343573166E-2</v>
      </c>
      <c r="F196" s="223">
        <v>1</v>
      </c>
      <c r="G196" s="235">
        <v>0.75142949616298083</v>
      </c>
      <c r="H196" s="233">
        <v>-0.21494311142203154</v>
      </c>
      <c r="I196" s="254">
        <v>0.15513396538668567</v>
      </c>
      <c r="J196" s="202"/>
      <c r="K196" s="202"/>
      <c r="L196" s="202"/>
      <c r="M196" s="202"/>
      <c r="N196" s="202"/>
      <c r="O196" s="204"/>
    </row>
    <row r="197" spans="1:15" x14ac:dyDescent="0.55000000000000004">
      <c r="A197" s="604" t="s">
        <v>69</v>
      </c>
      <c r="B197" s="610" t="s">
        <v>71</v>
      </c>
      <c r="C197" s="606" t="str">
        <f t="shared" si="1"/>
        <v>NO</v>
      </c>
      <c r="D197" s="614">
        <v>2.4284120068704174E-2</v>
      </c>
      <c r="E197" s="618">
        <v>9.7504863026701014E-2</v>
      </c>
      <c r="F197" s="622">
        <v>1</v>
      </c>
      <c r="G197" s="628">
        <v>0.80331786944164452</v>
      </c>
      <c r="H197" s="633">
        <v>-0.1668218997811409</v>
      </c>
      <c r="I197" s="637">
        <v>0.21539013991854924</v>
      </c>
      <c r="J197" s="202"/>
      <c r="K197" s="202"/>
      <c r="L197" s="202"/>
      <c r="M197" s="202"/>
      <c r="N197" s="202"/>
      <c r="O197" s="204"/>
    </row>
    <row r="198" spans="1:15" x14ac:dyDescent="0.55000000000000004">
      <c r="A198" s="604" t="s">
        <v>71</v>
      </c>
      <c r="B198" s="251" t="s">
        <v>69</v>
      </c>
      <c r="C198" s="606" t="str">
        <f t="shared" si="1"/>
        <v>NO</v>
      </c>
      <c r="D198" s="252">
        <v>-2.4284120068704174E-2</v>
      </c>
      <c r="E198" s="253">
        <v>9.7504863026701014E-2</v>
      </c>
      <c r="F198" s="223">
        <v>1</v>
      </c>
      <c r="G198" s="235">
        <v>0.80331786944164452</v>
      </c>
      <c r="H198" s="233">
        <v>-0.21539013991854924</v>
      </c>
      <c r="I198" s="254">
        <v>0.1668218997811409</v>
      </c>
      <c r="J198" s="202"/>
      <c r="K198" s="202"/>
      <c r="L198" s="202"/>
      <c r="M198" s="202"/>
      <c r="N198" s="202"/>
      <c r="O198" s="204"/>
    </row>
    <row r="199" spans="1:15" x14ac:dyDescent="0.55000000000000004">
      <c r="A199" s="605" t="s">
        <v>68</v>
      </c>
      <c r="B199" s="251" t="s">
        <v>78</v>
      </c>
      <c r="C199" s="606" t="str">
        <f t="shared" si="1"/>
        <v>NO</v>
      </c>
      <c r="D199" s="252">
        <v>-3.606665569261186E-2</v>
      </c>
      <c r="E199" s="253">
        <v>0.15706526780636962</v>
      </c>
      <c r="F199" s="223">
        <v>1</v>
      </c>
      <c r="G199" s="235">
        <v>0.81838048923940265</v>
      </c>
      <c r="H199" s="233">
        <v>-0.34390892381523464</v>
      </c>
      <c r="I199" s="254">
        <v>0.27177561243001092</v>
      </c>
      <c r="J199" s="202"/>
      <c r="K199" s="202"/>
      <c r="L199" s="202"/>
      <c r="M199" s="202"/>
      <c r="N199" s="202"/>
      <c r="O199" s="204"/>
    </row>
    <row r="200" spans="1:15" x14ac:dyDescent="0.55000000000000004">
      <c r="A200" s="604" t="s">
        <v>78</v>
      </c>
      <c r="B200" s="251" t="s">
        <v>68</v>
      </c>
      <c r="C200" s="606" t="str">
        <f t="shared" si="1"/>
        <v>NO</v>
      </c>
      <c r="D200" s="252">
        <v>3.606665569261186E-2</v>
      </c>
      <c r="E200" s="253">
        <v>0.15706526780636965</v>
      </c>
      <c r="F200" s="223">
        <v>1</v>
      </c>
      <c r="G200" s="235">
        <v>0.81838048923940265</v>
      </c>
      <c r="H200" s="233">
        <v>-0.27177561243001097</v>
      </c>
      <c r="I200" s="254">
        <v>0.34390892381523469</v>
      </c>
      <c r="J200" s="202"/>
      <c r="K200" s="202"/>
      <c r="L200" s="202"/>
      <c r="M200" s="202"/>
      <c r="N200" s="202"/>
      <c r="O200" s="204"/>
    </row>
    <row r="201" spans="1:15" x14ac:dyDescent="0.55000000000000004">
      <c r="A201" s="604" t="s">
        <v>71</v>
      </c>
      <c r="B201" s="251" t="s">
        <v>75</v>
      </c>
      <c r="C201" s="606" t="str">
        <f t="shared" si="1"/>
        <v>NO</v>
      </c>
      <c r="D201" s="252">
        <v>6.6272333146421836E-3</v>
      </c>
      <c r="E201" s="253">
        <v>8.4634447129688345E-2</v>
      </c>
      <c r="F201" s="223">
        <v>1</v>
      </c>
      <c r="G201" s="235">
        <v>0.93758607059436594</v>
      </c>
      <c r="H201" s="233">
        <v>-0.15925323491100629</v>
      </c>
      <c r="I201" s="254">
        <v>0.17250770154029066</v>
      </c>
      <c r="J201" s="202"/>
      <c r="K201" s="202"/>
      <c r="L201" s="202"/>
      <c r="M201" s="202"/>
      <c r="N201" s="202"/>
      <c r="O201" s="204"/>
    </row>
    <row r="202" spans="1:15" x14ac:dyDescent="0.55000000000000004">
      <c r="A202" s="604" t="s">
        <v>75</v>
      </c>
      <c r="B202" s="251" t="s">
        <v>71</v>
      </c>
      <c r="C202" s="606" t="str">
        <f t="shared" si="1"/>
        <v>NO</v>
      </c>
      <c r="D202" s="252">
        <v>-6.6272333146421836E-3</v>
      </c>
      <c r="E202" s="253">
        <v>8.4634447129688345E-2</v>
      </c>
      <c r="F202" s="223">
        <v>1</v>
      </c>
      <c r="G202" s="235">
        <v>0.93758607059436594</v>
      </c>
      <c r="H202" s="233">
        <v>-0.17250770154029066</v>
      </c>
      <c r="I202" s="254">
        <v>0.15925323491100629</v>
      </c>
      <c r="J202" s="202"/>
      <c r="K202" s="202"/>
      <c r="L202" s="202"/>
      <c r="M202" s="202"/>
      <c r="N202" s="202"/>
      <c r="O202" s="204"/>
    </row>
    <row r="203" spans="1:15" ht="15" customHeight="1" x14ac:dyDescent="0.55000000000000004">
      <c r="A203" s="604" t="s">
        <v>69</v>
      </c>
      <c r="B203" s="251" t="s">
        <v>70</v>
      </c>
      <c r="C203" s="606" t="str">
        <f t="shared" si="1"/>
        <v>NO</v>
      </c>
      <c r="D203" s="252">
        <v>-5.6204529489687627E-3</v>
      </c>
      <c r="E203" s="253">
        <v>9.1783913146939886E-2</v>
      </c>
      <c r="F203" s="223">
        <v>1</v>
      </c>
      <c r="G203" s="235">
        <v>0.95117149182384486</v>
      </c>
      <c r="H203" s="233">
        <v>-0.18551361707712327</v>
      </c>
      <c r="I203" s="254">
        <v>0.17427271117918575</v>
      </c>
      <c r="J203" s="202"/>
      <c r="K203" s="202"/>
      <c r="L203" s="202"/>
      <c r="M203" s="202"/>
      <c r="N203" s="202"/>
      <c r="O203" s="204"/>
    </row>
    <row r="204" spans="1:15" ht="15" customHeight="1" x14ac:dyDescent="0.55000000000000004">
      <c r="A204" s="604" t="s">
        <v>70</v>
      </c>
      <c r="B204" s="251" t="s">
        <v>69</v>
      </c>
      <c r="C204" s="606" t="str">
        <f t="shared" si="1"/>
        <v>NO</v>
      </c>
      <c r="D204" s="252">
        <v>5.6204529489687627E-3</v>
      </c>
      <c r="E204" s="253">
        <v>9.1783913146939899E-2</v>
      </c>
      <c r="F204" s="223">
        <v>1</v>
      </c>
      <c r="G204" s="235">
        <v>0.95117149182384486</v>
      </c>
      <c r="H204" s="233">
        <v>-0.17427271117918577</v>
      </c>
      <c r="I204" s="254">
        <v>0.1855136170771233</v>
      </c>
      <c r="J204" s="202"/>
      <c r="K204" s="202"/>
      <c r="L204" s="202"/>
      <c r="M204" s="202"/>
      <c r="N204" s="202"/>
      <c r="O204" s="204"/>
    </row>
    <row r="205" spans="1:15" x14ac:dyDescent="0.55000000000000004">
      <c r="A205" s="604" t="s">
        <v>73</v>
      </c>
      <c r="B205" s="251" t="s">
        <v>74</v>
      </c>
      <c r="C205" s="606" t="str">
        <f t="shared" si="1"/>
        <v>NO</v>
      </c>
      <c r="D205" s="252">
        <v>2.7215462594162576E-3</v>
      </c>
      <c r="E205" s="253">
        <v>6.9707867876294613E-2</v>
      </c>
      <c r="F205" s="223">
        <v>1</v>
      </c>
      <c r="G205" s="235">
        <v>0.96885676935714382</v>
      </c>
      <c r="H205" s="233">
        <v>-0.13390336421719773</v>
      </c>
      <c r="I205" s="254">
        <v>0.13934645673603024</v>
      </c>
      <c r="J205" s="202"/>
      <c r="K205" s="202"/>
      <c r="L205" s="202"/>
      <c r="M205" s="202"/>
      <c r="N205" s="202"/>
      <c r="O205" s="204"/>
    </row>
    <row r="206" spans="1:15" ht="15" customHeight="1" x14ac:dyDescent="0.55000000000000004">
      <c r="A206" s="604" t="s">
        <v>74</v>
      </c>
      <c r="B206" s="251" t="s">
        <v>73</v>
      </c>
      <c r="C206" s="606" t="str">
        <f t="shared" ref="C206:C208" si="2">IF(G206&lt;0.006061, "YES","NO")</f>
        <v>NO</v>
      </c>
      <c r="D206" s="252">
        <v>-2.7215462594162576E-3</v>
      </c>
      <c r="E206" s="253">
        <v>6.9707867876294627E-2</v>
      </c>
      <c r="F206" s="223">
        <v>1</v>
      </c>
      <c r="G206" s="235">
        <v>0.96885676935714382</v>
      </c>
      <c r="H206" s="233">
        <v>-0.13934645673603027</v>
      </c>
      <c r="I206" s="254">
        <v>0.13390336421719776</v>
      </c>
      <c r="J206" s="202"/>
      <c r="K206" s="202"/>
      <c r="L206" s="202"/>
      <c r="M206" s="202"/>
      <c r="N206" s="202"/>
      <c r="O206" s="204"/>
    </row>
    <row r="207" spans="1:15" x14ac:dyDescent="0.55000000000000004">
      <c r="A207" s="604" t="s">
        <v>77</v>
      </c>
      <c r="B207" s="251" t="s">
        <v>78</v>
      </c>
      <c r="C207" s="606" t="str">
        <f t="shared" si="2"/>
        <v>NO</v>
      </c>
      <c r="D207" s="252">
        <v>9.2431349668631313E-5</v>
      </c>
      <c r="E207" s="253">
        <v>0.11655064211999878</v>
      </c>
      <c r="F207" s="223">
        <v>1</v>
      </c>
      <c r="G207" s="235">
        <v>0.99936723180788511</v>
      </c>
      <c r="H207" s="233">
        <v>-0.22834262958054599</v>
      </c>
      <c r="I207" s="254">
        <v>0.22852749227988325</v>
      </c>
      <c r="J207" s="202"/>
      <c r="K207" s="202"/>
      <c r="L207" s="202"/>
      <c r="M207" s="202"/>
      <c r="N207" s="202"/>
      <c r="O207" s="204"/>
    </row>
    <row r="208" spans="1:15" x14ac:dyDescent="0.55000000000000004">
      <c r="A208" s="604" t="s">
        <v>78</v>
      </c>
      <c r="B208" s="648" t="s">
        <v>77</v>
      </c>
      <c r="C208" s="606" t="str">
        <f t="shared" si="2"/>
        <v>NO</v>
      </c>
      <c r="D208" s="650">
        <v>-9.2431349668631313E-5</v>
      </c>
      <c r="E208" s="652">
        <v>0.1165506421199988</v>
      </c>
      <c r="F208" s="654">
        <v>1</v>
      </c>
      <c r="G208" s="656">
        <v>0.99936723180788511</v>
      </c>
      <c r="H208" s="658">
        <v>-0.22852749227988328</v>
      </c>
      <c r="I208" s="660">
        <v>0.22834262958054602</v>
      </c>
      <c r="J208" s="202"/>
      <c r="K208" s="202"/>
      <c r="L208" s="202"/>
      <c r="M208" s="202"/>
      <c r="N208" s="202"/>
      <c r="O208" s="204"/>
    </row>
    <row r="209" spans="1:15" ht="15" customHeight="1" x14ac:dyDescent="0.55000000000000004">
      <c r="A209" s="883" t="s">
        <v>131</v>
      </c>
      <c r="B209" s="883"/>
      <c r="C209" s="883"/>
      <c r="D209" s="883"/>
      <c r="E209" s="883"/>
      <c r="F209" s="883"/>
      <c r="G209" s="883"/>
      <c r="H209" s="883"/>
      <c r="I209" s="884"/>
      <c r="J209" s="202"/>
      <c r="K209" s="202"/>
      <c r="L209" s="202"/>
      <c r="M209" s="202"/>
      <c r="N209" s="202"/>
      <c r="O209" s="204"/>
    </row>
    <row r="210" spans="1:15" x14ac:dyDescent="0.55000000000000004">
      <c r="A210" s="883" t="s">
        <v>64</v>
      </c>
      <c r="B210" s="885"/>
      <c r="C210" s="885"/>
      <c r="D210" s="885"/>
      <c r="E210" s="885"/>
      <c r="F210" s="885"/>
      <c r="G210" s="885"/>
      <c r="H210" s="885"/>
      <c r="I210" s="886"/>
      <c r="J210" s="202"/>
      <c r="K210" s="202"/>
      <c r="L210" s="202"/>
      <c r="M210" s="202"/>
      <c r="N210" s="202"/>
      <c r="O210" s="204"/>
    </row>
    <row r="211" spans="1:15" x14ac:dyDescent="0.55000000000000004">
      <c r="A211" s="202"/>
      <c r="B211" s="202"/>
      <c r="C211" s="202"/>
      <c r="D211" s="202"/>
      <c r="E211" s="202"/>
      <c r="F211" s="202"/>
      <c r="G211" s="202"/>
      <c r="H211" s="202"/>
      <c r="I211" s="202"/>
      <c r="J211" s="202"/>
      <c r="K211" s="202"/>
      <c r="L211" s="202"/>
      <c r="M211" s="202"/>
      <c r="N211" s="202"/>
      <c r="O211" s="204"/>
    </row>
    <row r="212" spans="1:15" x14ac:dyDescent="0.55000000000000004">
      <c r="A212" s="869" t="s">
        <v>65</v>
      </c>
      <c r="B212" s="870"/>
      <c r="C212" s="870"/>
      <c r="D212" s="871"/>
      <c r="E212" s="202"/>
      <c r="F212" s="202"/>
      <c r="G212" s="202"/>
      <c r="H212" s="202"/>
      <c r="I212" s="202"/>
      <c r="J212" s="202"/>
      <c r="K212" s="202"/>
      <c r="L212" s="202"/>
      <c r="M212" s="202"/>
      <c r="N212" s="202"/>
      <c r="O212" s="204"/>
    </row>
    <row r="213" spans="1:15" x14ac:dyDescent="0.55000000000000004">
      <c r="A213" s="208" t="s">
        <v>7</v>
      </c>
      <c r="B213" s="209" t="s">
        <v>8</v>
      </c>
      <c r="C213" s="602"/>
      <c r="D213" s="210" t="s">
        <v>9</v>
      </c>
      <c r="E213" s="202"/>
      <c r="F213" s="202"/>
      <c r="G213" s="202"/>
      <c r="H213" s="202"/>
      <c r="I213" s="202"/>
      <c r="J213" s="202"/>
      <c r="K213" s="202"/>
      <c r="L213" s="202"/>
      <c r="M213" s="202"/>
      <c r="N213" s="202"/>
      <c r="O213" s="204"/>
    </row>
    <row r="214" spans="1:15" ht="15" customHeight="1" x14ac:dyDescent="0.55000000000000004">
      <c r="A214" s="211">
        <v>76.063119787827432</v>
      </c>
      <c r="B214" s="212">
        <v>11</v>
      </c>
      <c r="C214" s="603"/>
      <c r="D214" s="213">
        <v>8.4714457670997945E-12</v>
      </c>
      <c r="E214" s="202"/>
      <c r="F214" s="202"/>
      <c r="G214" s="202"/>
      <c r="H214" s="202"/>
      <c r="I214" s="202"/>
      <c r="J214" s="202"/>
      <c r="K214" s="202"/>
      <c r="L214" s="202"/>
      <c r="M214" s="202"/>
      <c r="N214" s="202"/>
      <c r="O214" s="204"/>
    </row>
    <row r="215" spans="1:15" ht="15" customHeight="1" x14ac:dyDescent="0.55000000000000004">
      <c r="A215" s="883" t="s">
        <v>80</v>
      </c>
      <c r="B215" s="885"/>
      <c r="C215" s="885"/>
      <c r="D215" s="886"/>
      <c r="E215" s="202"/>
      <c r="F215" s="202"/>
      <c r="G215" s="202"/>
      <c r="H215" s="202"/>
      <c r="I215" s="202"/>
      <c r="J215" s="202"/>
      <c r="K215" s="202"/>
      <c r="L215" s="202"/>
      <c r="M215" s="202"/>
      <c r="N215" s="202"/>
      <c r="O215" s="204"/>
    </row>
    <row r="216" spans="1:15" x14ac:dyDescent="0.55000000000000004">
      <c r="A216" s="202"/>
      <c r="B216" s="202"/>
      <c r="C216" s="202"/>
      <c r="D216" s="202"/>
      <c r="E216" s="202"/>
      <c r="F216" s="202"/>
      <c r="G216" s="202"/>
      <c r="H216" s="202"/>
      <c r="I216" s="202"/>
      <c r="J216" s="202"/>
      <c r="K216" s="202"/>
      <c r="L216" s="202"/>
      <c r="M216" s="202"/>
      <c r="N216" s="202"/>
      <c r="O216" s="204"/>
    </row>
    <row r="217" spans="1:15" x14ac:dyDescent="0.55000000000000004">
      <c r="A217" s="202"/>
      <c r="B217" s="202"/>
      <c r="C217" s="202"/>
      <c r="D217" s="202"/>
      <c r="E217" s="202"/>
      <c r="F217" s="202"/>
      <c r="G217" s="202"/>
      <c r="H217" s="202"/>
      <c r="I217" s="202"/>
      <c r="J217" s="202"/>
      <c r="K217" s="202"/>
      <c r="L217" s="202"/>
      <c r="M217" s="202"/>
      <c r="N217" s="202"/>
      <c r="O217" s="204"/>
    </row>
    <row r="218" spans="1:15" ht="17.7" x14ac:dyDescent="0.6">
      <c r="A218" s="246" t="s">
        <v>126</v>
      </c>
      <c r="B218" s="202"/>
      <c r="C218" s="202"/>
      <c r="D218" s="202"/>
      <c r="E218" s="202"/>
      <c r="F218" s="202"/>
      <c r="G218" s="202"/>
      <c r="H218" s="202"/>
      <c r="I218" s="202"/>
      <c r="J218" s="202"/>
      <c r="K218" s="202"/>
      <c r="L218" s="202"/>
      <c r="M218" s="202"/>
      <c r="N218" s="202"/>
      <c r="O218" s="204"/>
    </row>
    <row r="219" spans="1:15" x14ac:dyDescent="0.55000000000000004">
      <c r="A219" s="202"/>
      <c r="B219" s="202"/>
      <c r="C219" s="202"/>
      <c r="D219" s="202"/>
      <c r="E219" s="202"/>
      <c r="F219" s="202"/>
      <c r="G219" s="202"/>
      <c r="H219" s="202"/>
      <c r="I219" s="202"/>
      <c r="J219" s="202"/>
      <c r="K219" s="202"/>
      <c r="L219" s="202"/>
      <c r="M219" s="202"/>
      <c r="N219" s="202"/>
      <c r="O219" s="204"/>
    </row>
    <row r="220" spans="1:15" x14ac:dyDescent="0.55000000000000004">
      <c r="A220" s="869" t="s">
        <v>45</v>
      </c>
      <c r="B220" s="870"/>
      <c r="C220" s="870"/>
      <c r="D220" s="870"/>
      <c r="E220" s="870"/>
      <c r="F220" s="870"/>
      <c r="G220" s="871"/>
      <c r="H220" s="202"/>
      <c r="I220" s="202"/>
      <c r="J220" s="202"/>
      <c r="K220" s="202"/>
      <c r="L220" s="202"/>
      <c r="M220" s="202"/>
      <c r="N220" s="202"/>
      <c r="O220" s="204"/>
    </row>
    <row r="221" spans="1:15" x14ac:dyDescent="0.55000000000000004">
      <c r="A221" s="872" t="s">
        <v>46</v>
      </c>
      <c r="B221" s="873"/>
      <c r="C221" s="396"/>
      <c r="D221" s="876" t="s">
        <v>47</v>
      </c>
      <c r="E221" s="878" t="s">
        <v>2</v>
      </c>
      <c r="F221" s="880" t="s">
        <v>3</v>
      </c>
      <c r="G221" s="882"/>
      <c r="H221" s="202"/>
      <c r="I221" s="202"/>
      <c r="J221" s="202"/>
      <c r="K221" s="202"/>
      <c r="L221" s="202"/>
      <c r="M221" s="202"/>
      <c r="N221" s="202"/>
      <c r="O221" s="204"/>
    </row>
    <row r="222" spans="1:15" x14ac:dyDescent="0.55000000000000004">
      <c r="A222" s="874"/>
      <c r="B222" s="875"/>
      <c r="C222" s="397"/>
      <c r="D222" s="877"/>
      <c r="E222" s="879"/>
      <c r="F222" s="215" t="s">
        <v>5</v>
      </c>
      <c r="G222" s="216" t="s">
        <v>6</v>
      </c>
      <c r="H222" s="202"/>
      <c r="I222" s="202"/>
      <c r="J222" s="202"/>
      <c r="K222" s="202"/>
      <c r="L222" s="202"/>
      <c r="M222" s="202"/>
      <c r="N222" s="202"/>
      <c r="O222" s="204"/>
    </row>
    <row r="223" spans="1:15" x14ac:dyDescent="0.55000000000000004">
      <c r="A223" s="865" t="s">
        <v>48</v>
      </c>
      <c r="B223" s="247" t="s">
        <v>49</v>
      </c>
      <c r="C223" s="247"/>
      <c r="D223" s="248">
        <v>0.16043181578574325</v>
      </c>
      <c r="E223" s="249">
        <v>3.5817883676077522E-2</v>
      </c>
      <c r="F223" s="230">
        <v>0.10357427397948653</v>
      </c>
      <c r="G223" s="250">
        <v>0.24850154896000801</v>
      </c>
      <c r="H223" s="202"/>
      <c r="I223" s="202"/>
      <c r="J223" s="202"/>
      <c r="K223" s="202"/>
      <c r="L223" s="202"/>
      <c r="M223" s="202"/>
      <c r="N223" s="202"/>
      <c r="O223" s="204"/>
    </row>
    <row r="224" spans="1:15" ht="15" customHeight="1" x14ac:dyDescent="0.55000000000000004">
      <c r="A224" s="867"/>
      <c r="B224" s="255" t="s">
        <v>50</v>
      </c>
      <c r="C224" s="255"/>
      <c r="D224" s="256">
        <v>0.4032158188749278</v>
      </c>
      <c r="E224" s="257">
        <v>6.5187296952014043E-2</v>
      </c>
      <c r="F224" s="258">
        <v>0.29371429532163823</v>
      </c>
      <c r="G224" s="259">
        <v>0.55354131269960338</v>
      </c>
      <c r="H224" s="202"/>
      <c r="I224" s="202"/>
      <c r="J224" s="202"/>
      <c r="K224" s="202"/>
      <c r="L224" s="202"/>
      <c r="M224" s="202"/>
      <c r="N224" s="202"/>
      <c r="O224" s="204"/>
    </row>
    <row r="225" spans="1:15" ht="15" customHeight="1" x14ac:dyDescent="0.55000000000000004">
      <c r="A225" s="867" t="s">
        <v>51</v>
      </c>
      <c r="B225" s="251" t="s">
        <v>49</v>
      </c>
      <c r="C225" s="251"/>
      <c r="D225" s="252">
        <v>0.24026909068767563</v>
      </c>
      <c r="E225" s="253">
        <v>4.1217119638556121E-2</v>
      </c>
      <c r="F225" s="233">
        <v>0.1716635045919119</v>
      </c>
      <c r="G225" s="254">
        <v>0.33629300576799748</v>
      </c>
      <c r="H225" s="202"/>
      <c r="I225" s="202"/>
      <c r="J225" s="202"/>
      <c r="K225" s="202"/>
      <c r="L225" s="202"/>
      <c r="M225" s="202"/>
      <c r="N225" s="202"/>
      <c r="O225" s="204"/>
    </row>
    <row r="226" spans="1:15" x14ac:dyDescent="0.55000000000000004">
      <c r="A226" s="867"/>
      <c r="B226" s="255" t="s">
        <v>50</v>
      </c>
      <c r="C226" s="255"/>
      <c r="D226" s="256">
        <v>0.21412984941478175</v>
      </c>
      <c r="E226" s="257">
        <v>3.8147326739935518E-2</v>
      </c>
      <c r="F226" s="258">
        <v>0.15102028403077106</v>
      </c>
      <c r="G226" s="259">
        <v>0.30361214524702285</v>
      </c>
      <c r="H226" s="202"/>
      <c r="I226" s="202"/>
      <c r="J226" s="202"/>
      <c r="K226" s="202"/>
      <c r="L226" s="202"/>
      <c r="M226" s="202"/>
      <c r="N226" s="202"/>
      <c r="O226" s="204"/>
    </row>
    <row r="227" spans="1:15" x14ac:dyDescent="0.55000000000000004">
      <c r="A227" s="867" t="s">
        <v>52</v>
      </c>
      <c r="B227" s="251" t="s">
        <v>49</v>
      </c>
      <c r="C227" s="251"/>
      <c r="D227" s="252">
        <v>7.6056820126478616E-2</v>
      </c>
      <c r="E227" s="253">
        <v>2.1049665017136846E-2</v>
      </c>
      <c r="F227" s="233">
        <v>4.4213776971549587E-2</v>
      </c>
      <c r="G227" s="254">
        <v>0.13083342532518283</v>
      </c>
      <c r="H227" s="202"/>
      <c r="I227" s="202"/>
      <c r="J227" s="202"/>
      <c r="K227" s="202"/>
      <c r="L227" s="202"/>
      <c r="M227" s="202"/>
      <c r="N227" s="202"/>
      <c r="O227" s="204"/>
    </row>
    <row r="228" spans="1:15" x14ac:dyDescent="0.55000000000000004">
      <c r="A228" s="868"/>
      <c r="B228" s="260" t="s">
        <v>50</v>
      </c>
      <c r="C228" s="260"/>
      <c r="D228" s="261">
        <v>0.28669783449030212</v>
      </c>
      <c r="E228" s="262">
        <v>0.10906665046034136</v>
      </c>
      <c r="F228" s="241">
        <v>0.13602137905484701</v>
      </c>
      <c r="G228" s="263">
        <v>0.60428477400075054</v>
      </c>
      <c r="H228" s="202"/>
      <c r="I228" s="202"/>
      <c r="J228" s="202"/>
      <c r="K228" s="202"/>
      <c r="L228" s="202"/>
      <c r="M228" s="202"/>
      <c r="N228" s="202"/>
      <c r="O228" s="204"/>
    </row>
    <row r="229" spans="1:15" x14ac:dyDescent="0.55000000000000004">
      <c r="A229" s="202"/>
      <c r="B229" s="202"/>
      <c r="C229" s="202"/>
      <c r="D229" s="202"/>
      <c r="E229" s="202"/>
      <c r="F229" s="202"/>
      <c r="G229" s="202"/>
      <c r="H229" s="202"/>
      <c r="I229" s="202"/>
      <c r="J229" s="202"/>
      <c r="K229" s="202"/>
      <c r="L229" s="202"/>
      <c r="M229" s="202"/>
      <c r="N229" s="202"/>
      <c r="O229" s="204"/>
    </row>
    <row r="230" spans="1:15" x14ac:dyDescent="0.55000000000000004">
      <c r="A230" s="869" t="s">
        <v>53</v>
      </c>
      <c r="B230" s="870"/>
      <c r="C230" s="870"/>
      <c r="D230" s="870"/>
      <c r="E230" s="870"/>
      <c r="F230" s="870"/>
      <c r="G230" s="870"/>
      <c r="H230" s="870"/>
      <c r="I230" s="871"/>
      <c r="J230" s="202"/>
      <c r="K230" s="202"/>
      <c r="L230" s="202"/>
      <c r="M230" s="202"/>
      <c r="N230" s="202"/>
      <c r="O230" s="204"/>
    </row>
    <row r="231" spans="1:15" ht="23.7" x14ac:dyDescent="0.55000000000000004">
      <c r="A231" s="872" t="s">
        <v>54</v>
      </c>
      <c r="B231" s="873"/>
      <c r="C231" s="380" t="s">
        <v>246</v>
      </c>
      <c r="D231" s="876" t="s">
        <v>55</v>
      </c>
      <c r="E231" s="878" t="s">
        <v>2</v>
      </c>
      <c r="F231" s="880" t="s">
        <v>8</v>
      </c>
      <c r="G231" s="880" t="s">
        <v>9</v>
      </c>
      <c r="H231" s="880" t="s">
        <v>56</v>
      </c>
      <c r="I231" s="882"/>
      <c r="J231" s="202"/>
      <c r="K231" s="202"/>
      <c r="L231" s="202"/>
      <c r="M231" s="202"/>
      <c r="N231" s="202"/>
      <c r="O231" s="204"/>
    </row>
    <row r="232" spans="1:15" x14ac:dyDescent="0.55000000000000004">
      <c r="A232" s="874"/>
      <c r="B232" s="875"/>
      <c r="C232" s="465" t="s">
        <v>224</v>
      </c>
      <c r="D232" s="877"/>
      <c r="E232" s="879"/>
      <c r="F232" s="881"/>
      <c r="G232" s="881"/>
      <c r="H232" s="215" t="s">
        <v>5</v>
      </c>
      <c r="I232" s="216" t="s">
        <v>6</v>
      </c>
      <c r="J232" s="202"/>
      <c r="K232" s="202"/>
      <c r="L232" s="202"/>
      <c r="M232" s="202"/>
      <c r="N232" s="202"/>
      <c r="O232" s="204"/>
    </row>
    <row r="233" spans="1:15" x14ac:dyDescent="0.55000000000000004">
      <c r="A233" s="669" t="s">
        <v>58</v>
      </c>
      <c r="B233" s="670" t="s">
        <v>61</v>
      </c>
      <c r="C233" s="670" t="str">
        <f>IF(G233&lt;0.0016667, "YES","NO")</f>
        <v>YES</v>
      </c>
      <c r="D233" s="671" t="s">
        <v>327</v>
      </c>
      <c r="E233" s="672">
        <v>6.8501621011796146E-2</v>
      </c>
      <c r="F233" s="673">
        <v>1</v>
      </c>
      <c r="G233" s="623">
        <v>1.7887794001580914E-6</v>
      </c>
      <c r="H233" s="674">
        <v>0.19289828868271655</v>
      </c>
      <c r="I233" s="675">
        <v>0.46141970881418182</v>
      </c>
      <c r="J233" s="202"/>
      <c r="K233" s="202"/>
      <c r="L233" s="202"/>
      <c r="M233" s="202"/>
      <c r="N233" s="202"/>
      <c r="O233" s="204"/>
    </row>
    <row r="234" spans="1:15" x14ac:dyDescent="0.55000000000000004">
      <c r="A234" s="669" t="s">
        <v>61</v>
      </c>
      <c r="B234" s="676" t="s">
        <v>58</v>
      </c>
      <c r="C234" s="670" t="str">
        <f t="shared" ref="C234:C262" si="3">IF(G234&lt;0.0016667, "YES","NO")</f>
        <v>YES</v>
      </c>
      <c r="D234" s="677" t="s">
        <v>328</v>
      </c>
      <c r="E234" s="678">
        <v>6.8501621011796132E-2</v>
      </c>
      <c r="F234" s="679">
        <v>1</v>
      </c>
      <c r="G234" s="407">
        <v>1.7887794001580914E-6</v>
      </c>
      <c r="H234" s="680">
        <v>-0.46141970881418182</v>
      </c>
      <c r="I234" s="681">
        <v>-0.19289828868271655</v>
      </c>
      <c r="J234" s="202"/>
      <c r="K234" s="202"/>
      <c r="L234" s="202" t="s">
        <v>225</v>
      </c>
      <c r="N234" s="202"/>
      <c r="O234" s="204"/>
    </row>
    <row r="235" spans="1:15" x14ac:dyDescent="0.55000000000000004">
      <c r="A235" s="669" t="s">
        <v>59</v>
      </c>
      <c r="B235" s="676" t="s">
        <v>61</v>
      </c>
      <c r="C235" s="670" t="str">
        <f t="shared" si="3"/>
        <v>YES</v>
      </c>
      <c r="D235" s="677" t="s">
        <v>329</v>
      </c>
      <c r="E235" s="678">
        <v>4.6281090616284437E-2</v>
      </c>
      <c r="F235" s="679">
        <v>1</v>
      </c>
      <c r="G235" s="407">
        <v>3.8794661612040482E-4</v>
      </c>
      <c r="H235" s="680">
        <v>7.3502999788044893E-2</v>
      </c>
      <c r="I235" s="681">
        <v>0.25492154133434919</v>
      </c>
      <c r="J235" s="202"/>
      <c r="K235" s="202"/>
      <c r="L235" s="73" t="s">
        <v>228</v>
      </c>
      <c r="N235" s="202"/>
      <c r="O235" s="204"/>
    </row>
    <row r="236" spans="1:15" x14ac:dyDescent="0.55000000000000004">
      <c r="A236" s="669" t="s">
        <v>61</v>
      </c>
      <c r="B236" s="676" t="s">
        <v>59</v>
      </c>
      <c r="C236" s="670" t="str">
        <f t="shared" si="3"/>
        <v>YES</v>
      </c>
      <c r="D236" s="677" t="s">
        <v>330</v>
      </c>
      <c r="E236" s="678">
        <v>4.6281090616284444E-2</v>
      </c>
      <c r="F236" s="679">
        <v>1</v>
      </c>
      <c r="G236" s="407">
        <v>3.8794661612040482E-4</v>
      </c>
      <c r="H236" s="680">
        <v>-0.25492154133434919</v>
      </c>
      <c r="I236" s="681">
        <v>-7.3502999788044879E-2</v>
      </c>
      <c r="J236" s="202"/>
      <c r="K236" s="202"/>
      <c r="L236" s="73" t="s">
        <v>323</v>
      </c>
      <c r="N236" s="202"/>
      <c r="O236" s="204"/>
    </row>
    <row r="237" spans="1:15" x14ac:dyDescent="0.55000000000000004">
      <c r="A237" s="689" t="s">
        <v>57</v>
      </c>
      <c r="B237" s="745" t="s">
        <v>58</v>
      </c>
      <c r="C237" s="670" t="str">
        <f t="shared" si="3"/>
        <v>YES</v>
      </c>
      <c r="D237" s="746" t="s">
        <v>331</v>
      </c>
      <c r="E237" s="747">
        <v>7.6106907111009328E-2</v>
      </c>
      <c r="F237" s="748">
        <v>1</v>
      </c>
      <c r="G237" s="625">
        <v>1.4225358731143611E-3</v>
      </c>
      <c r="H237" s="749">
        <v>-0.39195080000149812</v>
      </c>
      <c r="I237" s="750">
        <v>-9.3617206176870971E-2</v>
      </c>
      <c r="J237" s="202"/>
      <c r="K237" s="202"/>
      <c r="M237" s="202"/>
      <c r="N237" s="202"/>
      <c r="O237" s="204"/>
    </row>
    <row r="238" spans="1:15" x14ac:dyDescent="0.55000000000000004">
      <c r="A238" s="696" t="s">
        <v>58</v>
      </c>
      <c r="B238" s="676" t="s">
        <v>57</v>
      </c>
      <c r="C238" s="670" t="str">
        <f t="shared" si="3"/>
        <v>YES</v>
      </c>
      <c r="D238" s="677" t="s">
        <v>332</v>
      </c>
      <c r="E238" s="678">
        <v>7.6106907111009328E-2</v>
      </c>
      <c r="F238" s="679">
        <v>1</v>
      </c>
      <c r="G238" s="407">
        <v>1.4225358731143611E-3</v>
      </c>
      <c r="H238" s="680">
        <v>9.3617206176870971E-2</v>
      </c>
      <c r="I238" s="681">
        <v>0.39195080000149812</v>
      </c>
      <c r="J238" s="202"/>
      <c r="K238" s="202"/>
      <c r="L238" s="126"/>
      <c r="M238" s="202"/>
      <c r="N238" s="202"/>
      <c r="O238" s="204"/>
    </row>
    <row r="239" spans="1:15" x14ac:dyDescent="0.55000000000000004">
      <c r="A239" s="696" t="s">
        <v>60</v>
      </c>
      <c r="B239" s="676" t="s">
        <v>61</v>
      </c>
      <c r="C239" s="670" t="str">
        <f t="shared" si="3"/>
        <v>YES</v>
      </c>
      <c r="D239" s="677" t="s">
        <v>333</v>
      </c>
      <c r="E239" s="678">
        <v>4.3569564316585555E-2</v>
      </c>
      <c r="F239" s="679">
        <v>1</v>
      </c>
      <c r="G239" s="407">
        <v>1.5295135036340612E-3</v>
      </c>
      <c r="H239" s="680">
        <v>5.2678252405693959E-2</v>
      </c>
      <c r="I239" s="681">
        <v>0.22346780617091228</v>
      </c>
      <c r="J239" s="202"/>
      <c r="K239" s="202"/>
      <c r="L239" s="126"/>
      <c r="M239" s="202"/>
      <c r="N239" s="202"/>
      <c r="O239" s="204"/>
    </row>
    <row r="240" spans="1:15" ht="14.7" thickBot="1" x14ac:dyDescent="0.6">
      <c r="A240" s="697" t="s">
        <v>61</v>
      </c>
      <c r="B240" s="698" t="s">
        <v>60</v>
      </c>
      <c r="C240" s="699" t="str">
        <f t="shared" si="3"/>
        <v>YES</v>
      </c>
      <c r="D240" s="700" t="s">
        <v>334</v>
      </c>
      <c r="E240" s="701">
        <v>4.3569564316585548E-2</v>
      </c>
      <c r="F240" s="702">
        <v>1</v>
      </c>
      <c r="G240" s="646">
        <v>1.5295135036340612E-3</v>
      </c>
      <c r="H240" s="703">
        <v>-0.22346780617091228</v>
      </c>
      <c r="I240" s="704">
        <v>-5.2678252405693973E-2</v>
      </c>
      <c r="J240" s="502" t="s">
        <v>325</v>
      </c>
      <c r="K240" s="202"/>
      <c r="L240" s="74"/>
      <c r="M240" s="202"/>
      <c r="N240" s="202"/>
      <c r="O240" s="204"/>
    </row>
    <row r="241" spans="1:15" x14ac:dyDescent="0.55000000000000004">
      <c r="A241" s="705" t="s">
        <v>60</v>
      </c>
      <c r="B241" s="706" t="s">
        <v>58</v>
      </c>
      <c r="C241" s="706" t="str">
        <f t="shared" si="3"/>
        <v>NO</v>
      </c>
      <c r="D241" s="707" t="s">
        <v>335</v>
      </c>
      <c r="E241" s="708">
        <v>7.5528817158178094E-2</v>
      </c>
      <c r="F241" s="709">
        <v>1</v>
      </c>
      <c r="G241" s="751">
        <v>1.2297363259542005E-2</v>
      </c>
      <c r="H241" s="711">
        <v>-0.33711973088508596</v>
      </c>
      <c r="I241" s="712">
        <v>-4.105220803520615E-2</v>
      </c>
      <c r="J241" s="501" t="s">
        <v>326</v>
      </c>
      <c r="K241" s="202"/>
      <c r="M241" s="202"/>
      <c r="N241" s="202"/>
      <c r="O241" s="204"/>
    </row>
    <row r="242" spans="1:15" x14ac:dyDescent="0.55000000000000004">
      <c r="A242" s="713" t="s">
        <v>58</v>
      </c>
      <c r="B242" s="722" t="s">
        <v>60</v>
      </c>
      <c r="C242" s="715" t="str">
        <f t="shared" si="3"/>
        <v>NO</v>
      </c>
      <c r="D242" s="723" t="s">
        <v>336</v>
      </c>
      <c r="E242" s="724">
        <v>7.5528817158178094E-2</v>
      </c>
      <c r="F242" s="725">
        <v>1</v>
      </c>
      <c r="G242" s="752">
        <v>1.2297363259542116E-2</v>
      </c>
      <c r="H242" s="727">
        <v>4.105220803520615E-2</v>
      </c>
      <c r="I242" s="728">
        <v>0.33711973088508596</v>
      </c>
      <c r="J242" s="202"/>
      <c r="K242" s="202"/>
      <c r="L242" s="202"/>
      <c r="M242" s="202"/>
      <c r="N242" s="202"/>
      <c r="O242" s="204"/>
    </row>
    <row r="243" spans="1:15" x14ac:dyDescent="0.55000000000000004">
      <c r="A243" s="713" t="s">
        <v>58</v>
      </c>
      <c r="B243" s="714" t="s">
        <v>59</v>
      </c>
      <c r="C243" s="715" t="str">
        <f t="shared" si="3"/>
        <v>NO</v>
      </c>
      <c r="D243" s="716" t="s">
        <v>337</v>
      </c>
      <c r="E243" s="717">
        <v>7.7124799093477067E-2</v>
      </c>
      <c r="F243" s="718">
        <v>1</v>
      </c>
      <c r="G243" s="753">
        <v>3.4620717943586121E-2</v>
      </c>
      <c r="H243" s="720">
        <v>1.1784899649149749E-2</v>
      </c>
      <c r="I243" s="721">
        <v>0.31410855672535459</v>
      </c>
      <c r="J243" s="202"/>
      <c r="K243" s="202"/>
      <c r="L243" s="202"/>
      <c r="M243" s="202"/>
      <c r="N243" s="202"/>
      <c r="O243" s="204"/>
    </row>
    <row r="244" spans="1:15" x14ac:dyDescent="0.55000000000000004">
      <c r="A244" s="713" t="s">
        <v>59</v>
      </c>
      <c r="B244" s="714" t="s">
        <v>58</v>
      </c>
      <c r="C244" s="715" t="str">
        <f t="shared" si="3"/>
        <v>NO</v>
      </c>
      <c r="D244" s="716" t="s">
        <v>338</v>
      </c>
      <c r="E244" s="717">
        <v>7.7124799093477067E-2</v>
      </c>
      <c r="F244" s="718">
        <v>1</v>
      </c>
      <c r="G244" s="753">
        <v>3.4620717943586121E-2</v>
      </c>
      <c r="H244" s="720">
        <v>-0.31410855672535459</v>
      </c>
      <c r="I244" s="721">
        <v>-1.1784899649149749E-2</v>
      </c>
      <c r="J244" s="202"/>
      <c r="K244" s="202"/>
      <c r="L244" s="202"/>
      <c r="M244" s="202"/>
      <c r="N244" s="202"/>
      <c r="O244" s="204"/>
    </row>
    <row r="245" spans="1:15" x14ac:dyDescent="0.55000000000000004">
      <c r="A245" s="713" t="s">
        <v>61</v>
      </c>
      <c r="B245" s="714" t="s">
        <v>57</v>
      </c>
      <c r="C245" s="715" t="str">
        <f t="shared" si="3"/>
        <v>NO</v>
      </c>
      <c r="D245" s="716" t="s">
        <v>339</v>
      </c>
      <c r="E245" s="717">
        <v>4.1545266738422779E-2</v>
      </c>
      <c r="F245" s="718">
        <v>1</v>
      </c>
      <c r="G245" s="753">
        <v>4.2263397454220586E-2</v>
      </c>
      <c r="H245" s="720">
        <v>-0.1658022221946831</v>
      </c>
      <c r="I245" s="721">
        <v>-2.9477691238461723E-3</v>
      </c>
      <c r="J245" s="202"/>
      <c r="K245" s="202"/>
      <c r="L245" s="202"/>
      <c r="M245" s="202"/>
      <c r="N245" s="202"/>
      <c r="O245" s="204"/>
    </row>
    <row r="246" spans="1:15" ht="14.7" thickBot="1" x14ac:dyDescent="0.6">
      <c r="A246" s="754" t="s">
        <v>57</v>
      </c>
      <c r="B246" s="738" t="s">
        <v>61</v>
      </c>
      <c r="C246" s="715" t="str">
        <f t="shared" si="3"/>
        <v>NO</v>
      </c>
      <c r="D246" s="739" t="s">
        <v>340</v>
      </c>
      <c r="E246" s="740">
        <v>4.1545266738422779E-2</v>
      </c>
      <c r="F246" s="741">
        <v>1</v>
      </c>
      <c r="G246" s="755">
        <v>4.2263397454220697E-2</v>
      </c>
      <c r="H246" s="743">
        <v>2.9477691238461723E-3</v>
      </c>
      <c r="I246" s="744">
        <v>0.1658022221946831</v>
      </c>
      <c r="J246" s="647"/>
      <c r="K246" s="202"/>
      <c r="L246" s="202"/>
      <c r="M246" s="202"/>
      <c r="N246" s="202"/>
      <c r="O246" s="204"/>
    </row>
    <row r="247" spans="1:15" x14ac:dyDescent="0.55000000000000004">
      <c r="A247" s="638" t="s">
        <v>61</v>
      </c>
      <c r="B247" s="639" t="s">
        <v>62</v>
      </c>
      <c r="C247" s="606" t="str">
        <f t="shared" si="3"/>
        <v>NO</v>
      </c>
      <c r="D247" s="640">
        <v>-0.21064101436382349</v>
      </c>
      <c r="E247" s="641">
        <v>0.11825667833755205</v>
      </c>
      <c r="F247" s="642">
        <v>1</v>
      </c>
      <c r="G247" s="643">
        <v>7.4876719528284008E-2</v>
      </c>
      <c r="H247" s="644">
        <v>-0.44241984483676344</v>
      </c>
      <c r="I247" s="645">
        <v>2.113781610911647E-2</v>
      </c>
      <c r="J247" s="521" t="s">
        <v>281</v>
      </c>
      <c r="K247" s="202"/>
      <c r="L247" s="202"/>
      <c r="M247" s="202"/>
      <c r="N247" s="202"/>
      <c r="O247" s="204"/>
    </row>
    <row r="248" spans="1:15" x14ac:dyDescent="0.55000000000000004">
      <c r="A248" s="604" t="s">
        <v>62</v>
      </c>
      <c r="B248" s="608" t="s">
        <v>61</v>
      </c>
      <c r="C248" s="606" t="str">
        <f t="shared" si="3"/>
        <v>NO</v>
      </c>
      <c r="D248" s="612">
        <v>0.21064101436382349</v>
      </c>
      <c r="E248" s="616">
        <v>0.11825667833755205</v>
      </c>
      <c r="F248" s="620">
        <v>1</v>
      </c>
      <c r="G248" s="626">
        <v>7.4876719528284008E-2</v>
      </c>
      <c r="H248" s="631">
        <v>-2.113781610911647E-2</v>
      </c>
      <c r="I248" s="635">
        <v>0.44241984483676344</v>
      </c>
      <c r="J248" s="202"/>
      <c r="K248" s="202"/>
      <c r="L248" s="202"/>
      <c r="M248" s="202"/>
      <c r="N248" s="202"/>
      <c r="O248" s="204"/>
    </row>
    <row r="249" spans="1:15" x14ac:dyDescent="0.55000000000000004">
      <c r="A249" s="604" t="s">
        <v>59</v>
      </c>
      <c r="B249" s="251" t="s">
        <v>57</v>
      </c>
      <c r="C249" s="606" t="str">
        <f t="shared" si="3"/>
        <v>NO</v>
      </c>
      <c r="D249" s="252">
        <v>7.9837274901932376E-2</v>
      </c>
      <c r="E249" s="253">
        <v>5.4605601748649167E-2</v>
      </c>
      <c r="F249" s="223">
        <v>1</v>
      </c>
      <c r="G249" s="235">
        <v>0.14372171378390075</v>
      </c>
      <c r="H249" s="233">
        <v>-2.7187737879557361E-2</v>
      </c>
      <c r="I249" s="254">
        <v>0.18686228768342211</v>
      </c>
      <c r="J249" s="202"/>
      <c r="K249" s="202"/>
      <c r="L249" s="202"/>
      <c r="M249" s="202"/>
      <c r="N249" s="202"/>
      <c r="O249" s="204"/>
    </row>
    <row r="250" spans="1:15" x14ac:dyDescent="0.55000000000000004">
      <c r="A250" s="605" t="s">
        <v>57</v>
      </c>
      <c r="B250" s="251" t="s">
        <v>59</v>
      </c>
      <c r="C250" s="606" t="str">
        <f t="shared" si="3"/>
        <v>NO</v>
      </c>
      <c r="D250" s="252">
        <v>-7.9837274901932376E-2</v>
      </c>
      <c r="E250" s="253">
        <v>5.4605601748649202E-2</v>
      </c>
      <c r="F250" s="223">
        <v>1</v>
      </c>
      <c r="G250" s="235">
        <v>0.14372171378390108</v>
      </c>
      <c r="H250" s="233">
        <v>-0.18686228768342217</v>
      </c>
      <c r="I250" s="254">
        <v>2.718773787955743E-2</v>
      </c>
      <c r="J250" s="202"/>
      <c r="K250" s="202"/>
      <c r="L250" s="202"/>
      <c r="M250" s="202"/>
      <c r="N250" s="202"/>
      <c r="O250" s="204"/>
    </row>
    <row r="251" spans="1:15" x14ac:dyDescent="0.55000000000000004">
      <c r="A251" s="605" t="s">
        <v>57</v>
      </c>
      <c r="B251" s="607" t="s">
        <v>62</v>
      </c>
      <c r="C251" s="606" t="str">
        <f t="shared" si="3"/>
        <v>NO</v>
      </c>
      <c r="D251" s="611">
        <v>-0.12626601870455886</v>
      </c>
      <c r="E251" s="615">
        <v>0.1147974522089725</v>
      </c>
      <c r="F251" s="619">
        <v>1</v>
      </c>
      <c r="G251" s="624">
        <v>0.27137455210404959</v>
      </c>
      <c r="H251" s="630">
        <v>-0.35126489055110299</v>
      </c>
      <c r="I251" s="634">
        <v>9.8732853141985266E-2</v>
      </c>
      <c r="J251" s="202"/>
      <c r="K251" s="202"/>
      <c r="L251" s="202"/>
      <c r="M251" s="202"/>
      <c r="N251" s="202"/>
      <c r="O251" s="204"/>
    </row>
    <row r="252" spans="1:15" x14ac:dyDescent="0.55000000000000004">
      <c r="A252" s="604" t="s">
        <v>62</v>
      </c>
      <c r="B252" s="610" t="s">
        <v>57</v>
      </c>
      <c r="C252" s="606" t="str">
        <f t="shared" si="3"/>
        <v>NO</v>
      </c>
      <c r="D252" s="614">
        <v>0.12626601870455886</v>
      </c>
      <c r="E252" s="618">
        <v>0.1147974522089725</v>
      </c>
      <c r="F252" s="622">
        <v>1</v>
      </c>
      <c r="G252" s="628">
        <v>0.27137455210404959</v>
      </c>
      <c r="H252" s="633">
        <v>-9.8732853141985266E-2</v>
      </c>
      <c r="I252" s="637">
        <v>0.35126489055110299</v>
      </c>
      <c r="J252" s="202"/>
      <c r="K252" s="202"/>
      <c r="L252" s="202"/>
      <c r="M252" s="202"/>
      <c r="N252" s="202"/>
      <c r="O252" s="204"/>
    </row>
    <row r="253" spans="1:15" x14ac:dyDescent="0.55000000000000004">
      <c r="A253" s="605" t="s">
        <v>57</v>
      </c>
      <c r="B253" s="251" t="s">
        <v>60</v>
      </c>
      <c r="C253" s="606" t="str">
        <f t="shared" si="3"/>
        <v>NO</v>
      </c>
      <c r="D253" s="252">
        <v>-5.3698033629038494E-2</v>
      </c>
      <c r="E253" s="253">
        <v>5.232723314333021E-2</v>
      </c>
      <c r="F253" s="223">
        <v>1</v>
      </c>
      <c r="G253" s="235">
        <v>0.30479887964480601</v>
      </c>
      <c r="H253" s="233">
        <v>-0.15625752600059634</v>
      </c>
      <c r="I253" s="254">
        <v>4.8861458742519334E-2</v>
      </c>
      <c r="J253" s="202"/>
      <c r="K253" s="202"/>
      <c r="L253" s="202"/>
      <c r="M253" s="202"/>
      <c r="N253" s="202"/>
      <c r="O253" s="204"/>
    </row>
    <row r="254" spans="1:15" x14ac:dyDescent="0.55000000000000004">
      <c r="A254" s="604" t="s">
        <v>60</v>
      </c>
      <c r="B254" s="251" t="s">
        <v>57</v>
      </c>
      <c r="C254" s="606" t="str">
        <f t="shared" si="3"/>
        <v>NO</v>
      </c>
      <c r="D254" s="252">
        <v>5.3698033629038494E-2</v>
      </c>
      <c r="E254" s="253">
        <v>5.2327233143330203E-2</v>
      </c>
      <c r="F254" s="223">
        <v>1</v>
      </c>
      <c r="G254" s="235">
        <v>0.30479887964480601</v>
      </c>
      <c r="H254" s="233">
        <v>-4.886145874251932E-2</v>
      </c>
      <c r="I254" s="254">
        <v>0.15625752600059631</v>
      </c>
      <c r="J254" s="202"/>
      <c r="K254" s="202"/>
      <c r="L254" s="202"/>
      <c r="M254" s="202"/>
      <c r="N254" s="202"/>
      <c r="O254" s="204"/>
    </row>
    <row r="255" spans="1:15" x14ac:dyDescent="0.55000000000000004">
      <c r="A255" s="604" t="s">
        <v>58</v>
      </c>
      <c r="B255" s="607" t="s">
        <v>62</v>
      </c>
      <c r="C255" s="606" t="str">
        <f t="shared" si="3"/>
        <v>NO</v>
      </c>
      <c r="D255" s="611">
        <v>0.11651798438462568</v>
      </c>
      <c r="E255" s="615">
        <v>0.12706265354756424</v>
      </c>
      <c r="F255" s="619">
        <v>1</v>
      </c>
      <c r="G255" s="624">
        <v>0.35913632587860667</v>
      </c>
      <c r="H255" s="630">
        <v>-0.1325202403486907</v>
      </c>
      <c r="I255" s="634">
        <v>0.36555620911794207</v>
      </c>
      <c r="J255" s="202"/>
      <c r="K255" s="202"/>
      <c r="L255" s="202"/>
      <c r="M255" s="202"/>
      <c r="N255" s="202"/>
      <c r="O255" s="204"/>
    </row>
    <row r="256" spans="1:15" x14ac:dyDescent="0.55000000000000004">
      <c r="A256" s="604" t="s">
        <v>62</v>
      </c>
      <c r="B256" s="251" t="s">
        <v>58</v>
      </c>
      <c r="C256" s="606" t="str">
        <f t="shared" si="3"/>
        <v>NO</v>
      </c>
      <c r="D256" s="252">
        <v>-0.11651798438462568</v>
      </c>
      <c r="E256" s="253">
        <v>0.12706265354756424</v>
      </c>
      <c r="F256" s="223">
        <v>1</v>
      </c>
      <c r="G256" s="235">
        <v>0.35913632587860667</v>
      </c>
      <c r="H256" s="233">
        <v>-0.36555620911794207</v>
      </c>
      <c r="I256" s="254">
        <v>0.1325202403486907</v>
      </c>
      <c r="J256" s="202"/>
      <c r="K256" s="202"/>
      <c r="L256" s="202"/>
      <c r="M256" s="202"/>
      <c r="N256" s="202"/>
      <c r="O256" s="204"/>
    </row>
    <row r="257" spans="1:15" ht="15" customHeight="1" x14ac:dyDescent="0.55000000000000004">
      <c r="A257" s="604" t="s">
        <v>60</v>
      </c>
      <c r="B257" s="255" t="s">
        <v>62</v>
      </c>
      <c r="C257" s="606" t="str">
        <f t="shared" si="3"/>
        <v>NO</v>
      </c>
      <c r="D257" s="256">
        <v>-7.2567985075520369E-2</v>
      </c>
      <c r="E257" s="257">
        <v>0.1155454576348274</v>
      </c>
      <c r="F257" s="264">
        <v>1</v>
      </c>
      <c r="G257" s="265">
        <v>0.52997311129679026</v>
      </c>
      <c r="H257" s="258">
        <v>-0.29903292061698061</v>
      </c>
      <c r="I257" s="259">
        <v>0.1538969504659399</v>
      </c>
      <c r="J257" s="202"/>
      <c r="K257" s="202"/>
      <c r="L257" s="202"/>
      <c r="M257" s="202"/>
      <c r="N257" s="202"/>
      <c r="O257" s="204"/>
    </row>
    <row r="258" spans="1:15" ht="15" customHeight="1" x14ac:dyDescent="0.55000000000000004">
      <c r="A258" s="604" t="s">
        <v>62</v>
      </c>
      <c r="B258" s="251" t="s">
        <v>60</v>
      </c>
      <c r="C258" s="606" t="str">
        <f t="shared" si="3"/>
        <v>NO</v>
      </c>
      <c r="D258" s="252">
        <v>7.2567985075520369E-2</v>
      </c>
      <c r="E258" s="253">
        <v>0.11554545763482739</v>
      </c>
      <c r="F258" s="223">
        <v>1</v>
      </c>
      <c r="G258" s="235">
        <v>0.52997311129679026</v>
      </c>
      <c r="H258" s="233">
        <v>-0.15389695046593987</v>
      </c>
      <c r="I258" s="254">
        <v>0.29903292061698061</v>
      </c>
      <c r="J258" s="202"/>
      <c r="K258" s="202"/>
      <c r="L258" s="202"/>
      <c r="M258" s="202"/>
      <c r="N258" s="202"/>
      <c r="O258" s="204"/>
    </row>
    <row r="259" spans="1:15" x14ac:dyDescent="0.55000000000000004">
      <c r="A259" s="604" t="s">
        <v>59</v>
      </c>
      <c r="B259" s="251" t="s">
        <v>60</v>
      </c>
      <c r="C259" s="606" t="str">
        <f t="shared" si="3"/>
        <v>NO</v>
      </c>
      <c r="D259" s="252">
        <v>2.6139241272893882E-2</v>
      </c>
      <c r="E259" s="253">
        <v>6.1634214911336249E-2</v>
      </c>
      <c r="F259" s="223">
        <v>1</v>
      </c>
      <c r="G259" s="235">
        <v>0.67149086542772518</v>
      </c>
      <c r="H259" s="233">
        <v>-9.4661600168726698E-2</v>
      </c>
      <c r="I259" s="254">
        <v>0.14694008271451448</v>
      </c>
      <c r="J259" s="202"/>
      <c r="K259" s="202"/>
      <c r="L259" s="202"/>
      <c r="M259" s="202"/>
      <c r="N259" s="202"/>
      <c r="O259" s="204"/>
    </row>
    <row r="260" spans="1:15" ht="15" customHeight="1" x14ac:dyDescent="0.55000000000000004">
      <c r="A260" s="604" t="s">
        <v>60</v>
      </c>
      <c r="B260" s="251" t="s">
        <v>59</v>
      </c>
      <c r="C260" s="606" t="str">
        <f t="shared" si="3"/>
        <v>NO</v>
      </c>
      <c r="D260" s="252">
        <v>-2.6139241272893882E-2</v>
      </c>
      <c r="E260" s="253">
        <v>6.1634214911336249E-2</v>
      </c>
      <c r="F260" s="223">
        <v>1</v>
      </c>
      <c r="G260" s="235">
        <v>0.67149086542772518</v>
      </c>
      <c r="H260" s="233">
        <v>-0.14694008271451448</v>
      </c>
      <c r="I260" s="254">
        <v>9.4661600168726698E-2</v>
      </c>
      <c r="J260" s="202"/>
      <c r="K260" s="202"/>
      <c r="L260" s="202"/>
      <c r="M260" s="202"/>
      <c r="N260" s="202"/>
      <c r="O260" s="204"/>
    </row>
    <row r="261" spans="1:15" x14ac:dyDescent="0.55000000000000004">
      <c r="A261" s="604" t="s">
        <v>62</v>
      </c>
      <c r="B261" s="251" t="s">
        <v>59</v>
      </c>
      <c r="C261" s="606" t="str">
        <f t="shared" si="3"/>
        <v>NO</v>
      </c>
      <c r="D261" s="252">
        <v>4.6428743802626488E-2</v>
      </c>
      <c r="E261" s="253">
        <v>0.11659496212931912</v>
      </c>
      <c r="F261" s="223">
        <v>1</v>
      </c>
      <c r="G261" s="235">
        <v>0.69047878408289032</v>
      </c>
      <c r="H261" s="233">
        <v>-0.18209318274965047</v>
      </c>
      <c r="I261" s="254">
        <v>0.27495067035490345</v>
      </c>
      <c r="J261" s="202"/>
      <c r="K261" s="202"/>
      <c r="L261" s="202"/>
      <c r="M261" s="202"/>
      <c r="N261" s="202"/>
      <c r="O261" s="204"/>
    </row>
    <row r="262" spans="1:15" x14ac:dyDescent="0.55000000000000004">
      <c r="A262" s="604" t="s">
        <v>59</v>
      </c>
      <c r="B262" s="609" t="s">
        <v>62</v>
      </c>
      <c r="C262" s="606" t="str">
        <f t="shared" si="3"/>
        <v>NO</v>
      </c>
      <c r="D262" s="613">
        <v>-4.6428743802626488E-2</v>
      </c>
      <c r="E262" s="617">
        <v>0.11659496212931915</v>
      </c>
      <c r="F262" s="621">
        <v>1</v>
      </c>
      <c r="G262" s="627">
        <v>0.69047878408289043</v>
      </c>
      <c r="H262" s="632">
        <v>-0.2749506703549035</v>
      </c>
      <c r="I262" s="636">
        <v>0.18209318274965053</v>
      </c>
      <c r="J262" s="202"/>
      <c r="K262" s="202"/>
      <c r="L262" s="202"/>
      <c r="M262" s="202"/>
      <c r="N262" s="202"/>
      <c r="O262" s="204"/>
    </row>
    <row r="263" spans="1:15" ht="15" customHeight="1" x14ac:dyDescent="0.55000000000000004">
      <c r="A263" s="883" t="s">
        <v>131</v>
      </c>
      <c r="B263" s="883"/>
      <c r="C263" s="883"/>
      <c r="D263" s="883"/>
      <c r="E263" s="883"/>
      <c r="F263" s="883"/>
      <c r="G263" s="883"/>
      <c r="H263" s="883"/>
      <c r="I263" s="884"/>
      <c r="J263" s="202"/>
      <c r="K263" s="202"/>
      <c r="L263" s="202"/>
      <c r="M263" s="202"/>
      <c r="N263" s="202"/>
      <c r="O263" s="204"/>
    </row>
    <row r="264" spans="1:15" x14ac:dyDescent="0.55000000000000004">
      <c r="A264" s="883" t="s">
        <v>64</v>
      </c>
      <c r="B264" s="885"/>
      <c r="C264" s="885"/>
      <c r="D264" s="885"/>
      <c r="E264" s="885"/>
      <c r="F264" s="885"/>
      <c r="G264" s="885"/>
      <c r="H264" s="885"/>
      <c r="I264" s="886"/>
      <c r="J264" s="202"/>
      <c r="K264" s="202"/>
      <c r="L264" s="202"/>
      <c r="M264" s="202"/>
      <c r="N264" s="202"/>
      <c r="O264" s="204"/>
    </row>
    <row r="265" spans="1:15" x14ac:dyDescent="0.55000000000000004">
      <c r="A265" s="202"/>
      <c r="B265" s="202"/>
      <c r="C265" s="202"/>
      <c r="D265" s="202"/>
      <c r="E265" s="202"/>
      <c r="F265" s="202"/>
      <c r="G265" s="202"/>
      <c r="H265" s="202"/>
      <c r="I265" s="202"/>
      <c r="J265" s="202"/>
      <c r="K265" s="202"/>
      <c r="L265" s="202"/>
      <c r="M265" s="202"/>
      <c r="N265" s="202"/>
      <c r="O265" s="204"/>
    </row>
    <row r="266" spans="1:15" x14ac:dyDescent="0.55000000000000004">
      <c r="A266" s="869" t="s">
        <v>65</v>
      </c>
      <c r="B266" s="870"/>
      <c r="C266" s="870"/>
      <c r="D266" s="871"/>
      <c r="E266" s="202"/>
      <c r="F266" s="202"/>
      <c r="G266" s="202"/>
      <c r="H266" s="202"/>
      <c r="I266" s="202"/>
      <c r="J266" s="202"/>
      <c r="K266" s="202"/>
      <c r="L266" s="202"/>
      <c r="M266" s="202"/>
      <c r="N266" s="202"/>
      <c r="O266" s="204"/>
    </row>
    <row r="267" spans="1:15" x14ac:dyDescent="0.55000000000000004">
      <c r="A267" s="208" t="s">
        <v>7</v>
      </c>
      <c r="B267" s="209" t="s">
        <v>8</v>
      </c>
      <c r="C267" s="602"/>
      <c r="D267" s="210" t="s">
        <v>9</v>
      </c>
      <c r="E267" s="202"/>
      <c r="F267" s="202"/>
      <c r="G267" s="202"/>
      <c r="H267" s="202"/>
      <c r="I267" s="202"/>
      <c r="J267" s="202"/>
      <c r="K267" s="202"/>
      <c r="L267" s="202"/>
      <c r="M267" s="202"/>
      <c r="N267" s="202"/>
      <c r="O267" s="204"/>
    </row>
    <row r="268" spans="1:15" x14ac:dyDescent="0.55000000000000004">
      <c r="A268" s="211">
        <v>37.065951298557692</v>
      </c>
      <c r="B268" s="212">
        <v>5</v>
      </c>
      <c r="C268" s="603"/>
      <c r="D268" s="213">
        <v>5.8098816224649852E-7</v>
      </c>
      <c r="E268" s="202"/>
      <c r="F268" s="202"/>
      <c r="G268" s="202"/>
      <c r="H268" s="202"/>
      <c r="I268" s="202"/>
      <c r="J268" s="202"/>
      <c r="K268" s="202"/>
      <c r="L268" s="202"/>
      <c r="M268" s="202"/>
      <c r="N268" s="202"/>
      <c r="O268" s="204"/>
    </row>
    <row r="269" spans="1:15" x14ac:dyDescent="0.55000000000000004">
      <c r="A269" s="883" t="s">
        <v>66</v>
      </c>
      <c r="B269" s="885"/>
      <c r="C269" s="885"/>
      <c r="D269" s="886"/>
      <c r="E269" s="202"/>
      <c r="F269" s="202"/>
      <c r="G269" s="202"/>
      <c r="H269" s="202"/>
      <c r="I269" s="202"/>
      <c r="J269" s="202"/>
      <c r="K269" s="202"/>
      <c r="L269" s="202"/>
      <c r="M269" s="202"/>
      <c r="N269" s="202"/>
      <c r="O269" s="204"/>
    </row>
    <row r="270" spans="1:15" x14ac:dyDescent="0.55000000000000004">
      <c r="A270" s="202"/>
      <c r="B270" s="202"/>
      <c r="C270" s="202"/>
      <c r="D270" s="202"/>
      <c r="E270" s="202"/>
      <c r="F270" s="202"/>
      <c r="G270" s="202"/>
      <c r="H270" s="202"/>
      <c r="I270" s="202"/>
      <c r="J270" s="202"/>
      <c r="K270" s="202"/>
      <c r="L270" s="202"/>
      <c r="M270" s="202"/>
      <c r="N270" s="202"/>
      <c r="O270" s="204"/>
    </row>
    <row r="271" spans="1:15" x14ac:dyDescent="0.55000000000000004">
      <c r="A271" s="202"/>
      <c r="B271" s="202"/>
      <c r="C271" s="202"/>
      <c r="D271" s="202"/>
      <c r="E271" s="202"/>
      <c r="F271" s="202"/>
      <c r="G271" s="202"/>
      <c r="H271" s="202"/>
      <c r="I271" s="202"/>
      <c r="J271" s="202"/>
      <c r="K271" s="202"/>
      <c r="L271" s="202"/>
      <c r="M271" s="202"/>
      <c r="N271" s="202"/>
      <c r="O271" s="204"/>
    </row>
    <row r="272" spans="1:15" x14ac:dyDescent="0.55000000000000004">
      <c r="A272" s="202"/>
      <c r="B272" s="202"/>
      <c r="C272" s="202"/>
      <c r="D272" s="202"/>
      <c r="E272" s="202"/>
      <c r="F272" s="202"/>
      <c r="G272" s="202"/>
      <c r="H272" s="202"/>
      <c r="I272" s="202"/>
      <c r="J272" s="202"/>
      <c r="K272" s="202"/>
      <c r="L272" s="202"/>
      <c r="M272" s="202"/>
      <c r="N272" s="202"/>
      <c r="O272" s="204"/>
    </row>
    <row r="273" spans="1:15" x14ac:dyDescent="0.55000000000000004">
      <c r="A273" s="202"/>
      <c r="B273" s="202"/>
      <c r="C273" s="202"/>
      <c r="D273" s="202"/>
      <c r="E273" s="202"/>
      <c r="F273" s="202"/>
      <c r="G273" s="202"/>
      <c r="H273" s="202"/>
      <c r="I273" s="202"/>
      <c r="J273" s="202"/>
      <c r="K273" s="202"/>
      <c r="L273" s="202"/>
      <c r="M273" s="202"/>
      <c r="N273" s="202"/>
      <c r="O273" s="204"/>
    </row>
    <row r="274" spans="1:15" x14ac:dyDescent="0.55000000000000004">
      <c r="A274" s="202"/>
      <c r="B274" s="202"/>
      <c r="C274" s="202"/>
      <c r="D274" s="202"/>
      <c r="E274" s="202"/>
      <c r="F274" s="202"/>
      <c r="G274" s="202"/>
      <c r="H274" s="202"/>
      <c r="I274" s="202"/>
      <c r="J274" s="202"/>
      <c r="K274" s="202"/>
      <c r="L274" s="202"/>
      <c r="M274" s="202"/>
      <c r="N274" s="202"/>
      <c r="O274" s="204"/>
    </row>
    <row r="275" spans="1:15" x14ac:dyDescent="0.55000000000000004">
      <c r="A275" s="202"/>
      <c r="B275" s="202"/>
      <c r="C275" s="202"/>
      <c r="D275" s="202"/>
      <c r="E275" s="202"/>
      <c r="F275" s="202"/>
      <c r="G275" s="202"/>
      <c r="H275" s="202"/>
      <c r="I275" s="202"/>
      <c r="J275" s="202"/>
      <c r="K275" s="202"/>
      <c r="L275" s="202"/>
      <c r="M275" s="202"/>
      <c r="N275" s="202"/>
      <c r="O275" s="204"/>
    </row>
    <row r="276" spans="1:15" x14ac:dyDescent="0.55000000000000004">
      <c r="A276" s="202"/>
      <c r="B276" s="202"/>
      <c r="C276" s="202"/>
      <c r="D276" s="202"/>
      <c r="E276" s="202"/>
      <c r="F276" s="202"/>
      <c r="G276" s="202"/>
      <c r="H276" s="202"/>
      <c r="I276" s="202"/>
      <c r="J276" s="202"/>
      <c r="K276" s="202"/>
      <c r="L276" s="202"/>
      <c r="M276" s="202"/>
      <c r="N276" s="202"/>
      <c r="O276" s="204"/>
    </row>
    <row r="277" spans="1:15" x14ac:dyDescent="0.55000000000000004">
      <c r="A277" s="204"/>
      <c r="B277" s="204"/>
      <c r="C277" s="204"/>
      <c r="D277" s="204"/>
      <c r="E277" s="204"/>
      <c r="F277" s="204"/>
      <c r="G277" s="204"/>
      <c r="H277" s="204"/>
      <c r="I277" s="204"/>
      <c r="J277" s="204"/>
      <c r="K277" s="204"/>
      <c r="L277" s="204"/>
      <c r="M277" s="204"/>
      <c r="N277" s="204"/>
      <c r="O277" s="204"/>
    </row>
    <row r="278" spans="1:15" x14ac:dyDescent="0.55000000000000004">
      <c r="A278" s="204"/>
      <c r="B278" s="204"/>
      <c r="C278" s="204"/>
      <c r="D278" s="204"/>
      <c r="E278" s="204"/>
      <c r="F278" s="204"/>
      <c r="G278" s="204"/>
      <c r="H278" s="204"/>
      <c r="I278" s="204"/>
      <c r="J278" s="204"/>
      <c r="K278" s="204"/>
      <c r="L278" s="204"/>
      <c r="M278" s="204"/>
      <c r="N278" s="204"/>
      <c r="O278" s="204"/>
    </row>
    <row r="279" spans="1:15" x14ac:dyDescent="0.55000000000000004">
      <c r="A279" s="204"/>
      <c r="B279" s="204"/>
      <c r="C279" s="204"/>
      <c r="D279" s="204"/>
      <c r="E279" s="204"/>
      <c r="F279" s="204"/>
      <c r="G279" s="204"/>
      <c r="H279" s="204"/>
      <c r="I279" s="204"/>
      <c r="J279" s="204"/>
      <c r="K279" s="204"/>
      <c r="L279" s="204"/>
      <c r="M279" s="204"/>
      <c r="N279" s="204"/>
      <c r="O279" s="204"/>
    </row>
  </sheetData>
  <sortState xmlns:xlrd2="http://schemas.microsoft.com/office/spreadsheetml/2017/richdata2" ref="A77:I208">
    <sortCondition ref="G77:G208"/>
  </sortState>
  <mergeCells count="54">
    <mergeCell ref="A264:I264"/>
    <mergeCell ref="A266:D266"/>
    <mergeCell ref="A269:D269"/>
    <mergeCell ref="A223:A224"/>
    <mergeCell ref="A225:A226"/>
    <mergeCell ref="A227:A228"/>
    <mergeCell ref="A230:I230"/>
    <mergeCell ref="A231:B232"/>
    <mergeCell ref="D231:D232"/>
    <mergeCell ref="E231:E232"/>
    <mergeCell ref="F231:F232"/>
    <mergeCell ref="G231:G232"/>
    <mergeCell ref="H231:I231"/>
    <mergeCell ref="A263:I263"/>
    <mergeCell ref="A17:E17"/>
    <mergeCell ref="A19:I19"/>
    <mergeCell ref="A20:A21"/>
    <mergeCell ref="B20:B21"/>
    <mergeCell ref="D20:D21"/>
    <mergeCell ref="E20:F20"/>
    <mergeCell ref="G20:I20"/>
    <mergeCell ref="A51:I51"/>
    <mergeCell ref="A52:I52"/>
    <mergeCell ref="A53:I53"/>
    <mergeCell ref="A58:G58"/>
    <mergeCell ref="A59:B60"/>
    <mergeCell ref="D59:D60"/>
    <mergeCell ref="E59:E60"/>
    <mergeCell ref="F59:G59"/>
    <mergeCell ref="A2:D2"/>
    <mergeCell ref="A5:D5"/>
    <mergeCell ref="A6:D6"/>
    <mergeCell ref="A8:E8"/>
    <mergeCell ref="A9:A10"/>
    <mergeCell ref="B9:E9"/>
    <mergeCell ref="A221:B222"/>
    <mergeCell ref="D221:D222"/>
    <mergeCell ref="E221:E222"/>
    <mergeCell ref="F221:G221"/>
    <mergeCell ref="A209:I209"/>
    <mergeCell ref="A210:I210"/>
    <mergeCell ref="A212:D212"/>
    <mergeCell ref="A215:D215"/>
    <mergeCell ref="A220:G220"/>
    <mergeCell ref="A61:A64"/>
    <mergeCell ref="A65:A68"/>
    <mergeCell ref="A69:A72"/>
    <mergeCell ref="A74:I74"/>
    <mergeCell ref="A75:B76"/>
    <mergeCell ref="D75:D76"/>
    <mergeCell ref="E75:E76"/>
    <mergeCell ref="F75:F76"/>
    <mergeCell ref="G75:G76"/>
    <mergeCell ref="H75:I75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Y214"/>
  <sheetViews>
    <sheetView workbookViewId="0">
      <selection activeCell="B1" sqref="B1"/>
    </sheetView>
  </sheetViews>
  <sheetFormatPr defaultRowHeight="14.4" x14ac:dyDescent="0.55000000000000004"/>
  <cols>
    <col min="2" max="2" width="40.83984375" customWidth="1"/>
    <col min="3" max="3" width="35.41796875" customWidth="1"/>
    <col min="4" max="4" width="9.15625" style="202"/>
  </cols>
  <sheetData>
    <row r="1" spans="2:18" x14ac:dyDescent="0.55000000000000004">
      <c r="B1" s="71" t="s">
        <v>81</v>
      </c>
    </row>
    <row r="2" spans="2:18" ht="15" customHeight="1" x14ac:dyDescent="0.55000000000000004">
      <c r="B2" s="903" t="s">
        <v>122</v>
      </c>
      <c r="C2" s="903"/>
      <c r="D2" s="903"/>
      <c r="E2" s="903"/>
      <c r="F2" s="903"/>
      <c r="G2" s="903"/>
      <c r="H2" s="903"/>
      <c r="I2" s="903"/>
      <c r="J2" s="903"/>
      <c r="K2" s="140"/>
      <c r="L2" s="891" t="s">
        <v>85</v>
      </c>
      <c r="M2" s="891"/>
      <c r="N2" s="891"/>
      <c r="O2" s="140"/>
      <c r="P2" s="140"/>
    </row>
    <row r="3" spans="2:18" ht="35.1" x14ac:dyDescent="0.55000000000000004">
      <c r="B3" s="892" t="s">
        <v>0</v>
      </c>
      <c r="C3" s="894" t="s">
        <v>1</v>
      </c>
      <c r="D3" s="404"/>
      <c r="E3" s="896" t="s">
        <v>2</v>
      </c>
      <c r="F3" s="896" t="s">
        <v>3</v>
      </c>
      <c r="G3" s="896"/>
      <c r="H3" s="896" t="s">
        <v>4</v>
      </c>
      <c r="I3" s="896"/>
      <c r="J3" s="898"/>
      <c r="K3" s="140"/>
      <c r="L3" s="141" t="s">
        <v>82</v>
      </c>
      <c r="M3" s="142" t="s">
        <v>8</v>
      </c>
      <c r="N3" s="143" t="s">
        <v>9</v>
      </c>
      <c r="O3" s="140"/>
      <c r="P3" s="140"/>
    </row>
    <row r="4" spans="2:18" ht="23.7" x14ac:dyDescent="0.55000000000000004">
      <c r="B4" s="893"/>
      <c r="C4" s="895"/>
      <c r="D4" s="405"/>
      <c r="E4" s="897"/>
      <c r="F4" s="142" t="s">
        <v>5</v>
      </c>
      <c r="G4" s="142" t="s">
        <v>6</v>
      </c>
      <c r="H4" s="142" t="s">
        <v>7</v>
      </c>
      <c r="I4" s="142" t="s">
        <v>8</v>
      </c>
      <c r="J4" s="143" t="s">
        <v>9</v>
      </c>
      <c r="K4" s="140"/>
      <c r="L4" s="144">
        <v>103.61487619630134</v>
      </c>
      <c r="M4" s="145">
        <v>14</v>
      </c>
      <c r="N4" s="146">
        <v>9.9920072216264089E-16</v>
      </c>
      <c r="O4" s="140"/>
      <c r="P4" s="140"/>
    </row>
    <row r="5" spans="2:18" ht="15" customHeight="1" x14ac:dyDescent="0.55000000000000004">
      <c r="B5" s="147" t="s">
        <v>10</v>
      </c>
      <c r="C5" s="148">
        <v>3.66586317929398</v>
      </c>
      <c r="D5" s="148"/>
      <c r="E5" s="149">
        <v>4.8086081771751825E-2</v>
      </c>
      <c r="F5" s="150">
        <v>3.5716161908636983</v>
      </c>
      <c r="G5" s="150">
        <v>3.7601101677242617</v>
      </c>
      <c r="H5" s="150">
        <v>5811.8409724885723</v>
      </c>
      <c r="I5" s="151">
        <v>1</v>
      </c>
      <c r="J5" s="152">
        <v>0</v>
      </c>
      <c r="K5" s="140"/>
      <c r="L5" s="890" t="s">
        <v>117</v>
      </c>
      <c r="M5" s="890"/>
      <c r="N5" s="890"/>
      <c r="O5" s="140"/>
      <c r="P5" s="140"/>
    </row>
    <row r="6" spans="2:18" ht="15" customHeight="1" x14ac:dyDescent="0.55000000000000004">
      <c r="B6" s="153" t="s">
        <v>11</v>
      </c>
      <c r="C6" s="154">
        <v>7.1806438989388474E-2</v>
      </c>
      <c r="D6" s="154"/>
      <c r="E6" s="155">
        <v>5.8703135420794805E-2</v>
      </c>
      <c r="F6" s="156">
        <v>-4.3249592214946869E-2</v>
      </c>
      <c r="G6" s="156">
        <v>0.18686247019372382</v>
      </c>
      <c r="H6" s="156">
        <v>1.4962500684533957</v>
      </c>
      <c r="I6" s="157">
        <v>1</v>
      </c>
      <c r="J6" s="158">
        <v>0.22124925286666031</v>
      </c>
      <c r="K6" s="140"/>
      <c r="L6" s="890" t="s">
        <v>84</v>
      </c>
      <c r="M6" s="890"/>
      <c r="N6" s="890"/>
      <c r="O6" s="140"/>
      <c r="P6" s="140"/>
    </row>
    <row r="7" spans="2:18" x14ac:dyDescent="0.55000000000000004">
      <c r="B7" s="153" t="s">
        <v>12</v>
      </c>
      <c r="C7" s="154">
        <v>-7.5323437473313548E-2</v>
      </c>
      <c r="D7" s="154"/>
      <c r="E7" s="155">
        <v>5.6602328888547083E-2</v>
      </c>
      <c r="F7" s="156">
        <v>-0.18626196353595686</v>
      </c>
      <c r="G7" s="156">
        <v>3.5615088589329782E-2</v>
      </c>
      <c r="H7" s="156">
        <v>1.7708903104838978</v>
      </c>
      <c r="I7" s="157">
        <v>1</v>
      </c>
      <c r="J7" s="158">
        <v>0.1832719344799465</v>
      </c>
      <c r="K7" s="140"/>
    </row>
    <row r="8" spans="2:18" x14ac:dyDescent="0.55000000000000004">
      <c r="B8" s="153" t="s">
        <v>13</v>
      </c>
      <c r="C8" s="159" t="s">
        <v>119</v>
      </c>
      <c r="D8" s="159"/>
      <c r="E8" s="160"/>
      <c r="F8" s="160"/>
      <c r="G8" s="160"/>
      <c r="H8" s="160"/>
      <c r="I8" s="160"/>
      <c r="J8" s="161"/>
      <c r="K8" s="140"/>
    </row>
    <row r="9" spans="2:18" ht="24" customHeight="1" x14ac:dyDescent="0.55000000000000004">
      <c r="B9" s="153" t="s">
        <v>14</v>
      </c>
      <c r="C9" s="154">
        <v>7.35151401442624E-2</v>
      </c>
      <c r="D9" s="154"/>
      <c r="E9" s="155">
        <v>7.4126782809872144E-2</v>
      </c>
      <c r="F9" s="156">
        <v>-7.1770684452909753E-2</v>
      </c>
      <c r="G9" s="156">
        <v>0.21880096474143457</v>
      </c>
      <c r="H9" s="156">
        <v>0.98356547478405454</v>
      </c>
      <c r="I9" s="157">
        <v>1</v>
      </c>
      <c r="J9" s="158">
        <v>0.32132013033244688</v>
      </c>
      <c r="K9" s="140"/>
      <c r="L9" s="891" t="s">
        <v>45</v>
      </c>
      <c r="M9" s="891"/>
      <c r="N9" s="891"/>
      <c r="O9" s="891"/>
      <c r="P9" s="891"/>
      <c r="Q9" s="891"/>
      <c r="R9" s="140"/>
    </row>
    <row r="10" spans="2:18" ht="36" customHeight="1" x14ac:dyDescent="0.55000000000000004">
      <c r="B10" s="153" t="s">
        <v>15</v>
      </c>
      <c r="C10" s="154">
        <v>0.15335834884044963</v>
      </c>
      <c r="D10" s="154"/>
      <c r="E10" s="155">
        <v>5.0700838821627403E-2</v>
      </c>
      <c r="F10" s="156">
        <v>5.3986530764089755E-2</v>
      </c>
      <c r="G10" s="156">
        <v>0.2527301669168095</v>
      </c>
      <c r="H10" s="156">
        <v>9.1492302833338144</v>
      </c>
      <c r="I10" s="157">
        <v>1</v>
      </c>
      <c r="J10" s="158">
        <v>2.4882271308054316E-3</v>
      </c>
      <c r="K10" s="140"/>
      <c r="L10" s="892" t="s">
        <v>46</v>
      </c>
      <c r="M10" s="892"/>
      <c r="N10" s="894" t="s">
        <v>47</v>
      </c>
      <c r="O10" s="896" t="s">
        <v>2</v>
      </c>
      <c r="P10" s="896" t="s">
        <v>3</v>
      </c>
      <c r="Q10" s="898"/>
      <c r="R10" s="140"/>
    </row>
    <row r="11" spans="2:18" ht="24" customHeight="1" x14ac:dyDescent="0.55000000000000004">
      <c r="B11" s="153" t="s">
        <v>16</v>
      </c>
      <c r="C11" s="154">
        <v>5.4711147045355235E-2</v>
      </c>
      <c r="D11" s="154"/>
      <c r="E11" s="155">
        <v>8.8859507901671908E-2</v>
      </c>
      <c r="F11" s="156">
        <v>-0.11945028812587402</v>
      </c>
      <c r="G11" s="156">
        <v>0.22887258221658449</v>
      </c>
      <c r="H11" s="156">
        <v>0.37909131296019338</v>
      </c>
      <c r="I11" s="157">
        <v>1</v>
      </c>
      <c r="J11" s="158">
        <v>0.53808995187011521</v>
      </c>
      <c r="K11" s="140"/>
      <c r="L11" s="893"/>
      <c r="M11" s="893"/>
      <c r="N11" s="895"/>
      <c r="O11" s="897"/>
      <c r="P11" s="142" t="s">
        <v>5</v>
      </c>
      <c r="Q11" s="143" t="s">
        <v>6</v>
      </c>
      <c r="R11" s="140"/>
    </row>
    <row r="12" spans="2:18" ht="36" customHeight="1" x14ac:dyDescent="0.55000000000000004">
      <c r="B12" s="153" t="s">
        <v>17</v>
      </c>
      <c r="C12" s="159" t="s">
        <v>119</v>
      </c>
      <c r="D12" s="159"/>
      <c r="E12" s="160"/>
      <c r="F12" s="160"/>
      <c r="G12" s="160"/>
      <c r="H12" s="160"/>
      <c r="I12" s="160"/>
      <c r="J12" s="161"/>
      <c r="K12" s="140"/>
      <c r="L12" s="900" t="s">
        <v>48</v>
      </c>
      <c r="M12" s="147" t="s">
        <v>49</v>
      </c>
      <c r="N12" s="166">
        <v>43.050621297861078</v>
      </c>
      <c r="O12" s="150">
        <v>1.4725572086423238</v>
      </c>
      <c r="P12" s="167">
        <v>40.259081559453129</v>
      </c>
      <c r="Q12" s="168">
        <v>46.035724669845777</v>
      </c>
      <c r="R12" s="140"/>
    </row>
    <row r="13" spans="2:18" x14ac:dyDescent="0.55000000000000004">
      <c r="B13" s="153" t="s">
        <v>18</v>
      </c>
      <c r="C13" s="154">
        <v>-7.6430766066790404E-2</v>
      </c>
      <c r="D13" s="154"/>
      <c r="E13" s="155">
        <v>5.4895497853075674E-2</v>
      </c>
      <c r="F13" s="156">
        <v>-0.18402396477221455</v>
      </c>
      <c r="G13" s="156">
        <v>3.1162432638633747E-2</v>
      </c>
      <c r="H13" s="156">
        <v>1.93848733939936</v>
      </c>
      <c r="I13" s="157">
        <v>1</v>
      </c>
      <c r="J13" s="158">
        <v>0.16383287058580132</v>
      </c>
      <c r="K13" s="140"/>
      <c r="L13" s="901"/>
      <c r="M13" s="169" t="s">
        <v>50</v>
      </c>
      <c r="N13" s="170">
        <v>40.886727883265351</v>
      </c>
      <c r="O13" s="171">
        <v>1.4380839202083824</v>
      </c>
      <c r="P13" s="172">
        <v>38.16309281864708</v>
      </c>
      <c r="Q13" s="173">
        <v>43.804744152794605</v>
      </c>
      <c r="R13" s="140"/>
    </row>
    <row r="14" spans="2:18" x14ac:dyDescent="0.55000000000000004">
      <c r="B14" s="153" t="s">
        <v>19</v>
      </c>
      <c r="C14" s="159" t="s">
        <v>119</v>
      </c>
      <c r="D14" s="159"/>
      <c r="E14" s="160"/>
      <c r="F14" s="160"/>
      <c r="G14" s="160"/>
      <c r="H14" s="160"/>
      <c r="I14" s="160"/>
      <c r="J14" s="161"/>
      <c r="K14" s="140"/>
      <c r="L14" s="901" t="s">
        <v>51</v>
      </c>
      <c r="M14" s="153" t="s">
        <v>49</v>
      </c>
      <c r="N14" s="174">
        <v>39.837242715362713</v>
      </c>
      <c r="O14" s="156">
        <v>1.5659125735465325</v>
      </c>
      <c r="P14" s="175">
        <v>36.88335766064268</v>
      </c>
      <c r="Q14" s="176">
        <v>43.02769617030215</v>
      </c>
      <c r="R14" s="140"/>
    </row>
    <row r="15" spans="2:18" ht="48" customHeight="1" x14ac:dyDescent="0.55000000000000004">
      <c r="B15" s="153" t="s">
        <v>20</v>
      </c>
      <c r="C15" s="154">
        <v>-0.10650595648884084</v>
      </c>
      <c r="D15" s="154"/>
      <c r="E15" s="155">
        <v>0.10673718199836407</v>
      </c>
      <c r="F15" s="156">
        <v>-0.31570698901693139</v>
      </c>
      <c r="G15" s="156">
        <v>0.10269507603924968</v>
      </c>
      <c r="H15" s="156">
        <v>0.99567207879253505</v>
      </c>
      <c r="I15" s="157">
        <v>1</v>
      </c>
      <c r="J15" s="158">
        <v>0.31836000917441598</v>
      </c>
      <c r="K15" s="140"/>
      <c r="L15" s="901"/>
      <c r="M15" s="169" t="s">
        <v>50</v>
      </c>
      <c r="N15" s="170">
        <v>36.915326260845049</v>
      </c>
      <c r="O15" s="171">
        <v>1.5866619142922584</v>
      </c>
      <c r="P15" s="172">
        <v>33.932911073849759</v>
      </c>
      <c r="Q15" s="173">
        <v>40.159870456703203</v>
      </c>
      <c r="R15" s="140"/>
    </row>
    <row r="16" spans="2:18" ht="60" customHeight="1" x14ac:dyDescent="0.55000000000000004">
      <c r="B16" s="153" t="s">
        <v>21</v>
      </c>
      <c r="C16" s="154">
        <v>-0.1605678736439797</v>
      </c>
      <c r="D16" s="154"/>
      <c r="E16" s="155">
        <v>7.0680001273886239E-2</v>
      </c>
      <c r="F16" s="156">
        <v>-0.29909813056804185</v>
      </c>
      <c r="G16" s="156">
        <v>-2.2037616719917552E-2</v>
      </c>
      <c r="H16" s="156">
        <v>5.1608853947365505</v>
      </c>
      <c r="I16" s="157">
        <v>1</v>
      </c>
      <c r="J16" s="158">
        <v>2.3101117808242644E-2</v>
      </c>
      <c r="K16" s="140"/>
      <c r="L16" s="901" t="s">
        <v>52</v>
      </c>
      <c r="M16" s="153" t="s">
        <v>49</v>
      </c>
      <c r="N16" s="174">
        <v>38.854681529153538</v>
      </c>
      <c r="O16" s="156">
        <v>1.2843255996441727</v>
      </c>
      <c r="P16" s="175">
        <v>36.417257327330631</v>
      </c>
      <c r="Q16" s="176">
        <v>41.455243681927335</v>
      </c>
      <c r="R16" s="140"/>
    </row>
    <row r="17" spans="2:18" ht="48" customHeight="1" x14ac:dyDescent="0.55000000000000004">
      <c r="B17" s="153" t="s">
        <v>22</v>
      </c>
      <c r="C17" s="154">
        <v>-0.12196724401050189</v>
      </c>
      <c r="D17" s="154"/>
      <c r="E17" s="155">
        <v>0.11407002617902091</v>
      </c>
      <c r="F17" s="156">
        <v>-0.34554038703692397</v>
      </c>
      <c r="G17" s="156">
        <v>0.10160589901592017</v>
      </c>
      <c r="H17" s="156">
        <v>1.1432556034210639</v>
      </c>
      <c r="I17" s="157">
        <v>1</v>
      </c>
      <c r="J17" s="158">
        <v>0.28496545172865073</v>
      </c>
      <c r="K17" s="140"/>
      <c r="L17" s="902"/>
      <c r="M17" s="162" t="s">
        <v>50</v>
      </c>
      <c r="N17" s="177">
        <v>41.940809987816245</v>
      </c>
      <c r="O17" s="178">
        <v>1.6808102355055514</v>
      </c>
      <c r="P17" s="179">
        <v>38.77254035806898</v>
      </c>
      <c r="Q17" s="180">
        <v>45.36797244104315</v>
      </c>
      <c r="R17" s="140"/>
    </row>
    <row r="18" spans="2:18" x14ac:dyDescent="0.55000000000000004">
      <c r="B18" s="153" t="s">
        <v>23</v>
      </c>
      <c r="C18" s="159" t="s">
        <v>119</v>
      </c>
      <c r="D18" s="159"/>
      <c r="E18" s="160"/>
      <c r="F18" s="160"/>
      <c r="G18" s="160"/>
      <c r="H18" s="160"/>
      <c r="I18" s="160"/>
      <c r="J18" s="161"/>
      <c r="K18" s="140"/>
    </row>
    <row r="19" spans="2:18" x14ac:dyDescent="0.55000000000000004">
      <c r="B19" s="153" t="s">
        <v>24</v>
      </c>
      <c r="C19" s="154">
        <v>9.4092854163966566E-2</v>
      </c>
      <c r="D19" s="154"/>
      <c r="E19" s="155">
        <v>8.1415152728884069E-2</v>
      </c>
      <c r="F19" s="156">
        <v>-6.5477912980474062E-2</v>
      </c>
      <c r="G19" s="156">
        <v>0.25366362130840719</v>
      </c>
      <c r="H19" s="156">
        <v>1.335681162264351</v>
      </c>
      <c r="I19" s="157">
        <v>1</v>
      </c>
      <c r="J19" s="158">
        <v>0.24779704234564148</v>
      </c>
      <c r="K19" s="140"/>
    </row>
    <row r="20" spans="2:18" x14ac:dyDescent="0.55000000000000004">
      <c r="B20" s="153" t="s">
        <v>25</v>
      </c>
      <c r="C20" s="154">
        <v>-9.6428982300302987E-2</v>
      </c>
      <c r="D20" s="154"/>
      <c r="E20" s="155">
        <v>5.5369810401106681E-2</v>
      </c>
      <c r="F20" s="156">
        <v>-0.20495181651728334</v>
      </c>
      <c r="G20" s="156">
        <v>1.2093851916677362E-2</v>
      </c>
      <c r="H20" s="156">
        <v>3.0329768384923348</v>
      </c>
      <c r="I20" s="157">
        <v>1</v>
      </c>
      <c r="J20" s="158">
        <v>8.1588200557454638E-2</v>
      </c>
      <c r="K20" s="140"/>
    </row>
    <row r="21" spans="2:18" x14ac:dyDescent="0.55000000000000004">
      <c r="B21" s="153" t="s">
        <v>26</v>
      </c>
      <c r="C21" s="154">
        <v>-0.20690023262983037</v>
      </c>
      <c r="D21" s="154"/>
      <c r="E21" s="155">
        <v>0.17641352268823784</v>
      </c>
      <c r="F21" s="156">
        <v>-0.55266438348461611</v>
      </c>
      <c r="G21" s="156">
        <v>0.13886391822495542</v>
      </c>
      <c r="H21" s="156">
        <v>1.3754924583013475</v>
      </c>
      <c r="I21" s="157">
        <v>1</v>
      </c>
      <c r="J21" s="158">
        <v>0.24087044033524607</v>
      </c>
      <c r="K21" s="140"/>
    </row>
    <row r="22" spans="2:18" x14ac:dyDescent="0.55000000000000004">
      <c r="B22" s="153" t="s">
        <v>27</v>
      </c>
      <c r="C22" s="159" t="s">
        <v>119</v>
      </c>
      <c r="D22" s="159"/>
      <c r="E22" s="160"/>
      <c r="F22" s="160"/>
      <c r="G22" s="160"/>
      <c r="H22" s="160"/>
      <c r="I22" s="160"/>
      <c r="J22" s="161"/>
      <c r="K22" s="140"/>
    </row>
    <row r="23" spans="2:18" x14ac:dyDescent="0.55000000000000004">
      <c r="B23" s="153" t="s">
        <v>28</v>
      </c>
      <c r="C23" s="159" t="s">
        <v>119</v>
      </c>
      <c r="D23" s="159"/>
      <c r="E23" s="160"/>
      <c r="F23" s="160"/>
      <c r="G23" s="160"/>
      <c r="H23" s="160"/>
      <c r="I23" s="160"/>
      <c r="J23" s="161"/>
      <c r="K23" s="140"/>
    </row>
    <row r="24" spans="2:18" x14ac:dyDescent="0.55000000000000004">
      <c r="B24" s="153" t="s">
        <v>29</v>
      </c>
      <c r="C24" s="159" t="s">
        <v>119</v>
      </c>
      <c r="D24" s="159"/>
      <c r="E24" s="160"/>
      <c r="F24" s="160"/>
      <c r="G24" s="160"/>
      <c r="H24" s="160"/>
      <c r="I24" s="160"/>
      <c r="J24" s="161"/>
      <c r="K24" s="140"/>
    </row>
    <row r="25" spans="2:18" x14ac:dyDescent="0.55000000000000004">
      <c r="B25" s="153" t="s">
        <v>30</v>
      </c>
      <c r="C25" s="159" t="s">
        <v>119</v>
      </c>
      <c r="D25" s="159"/>
      <c r="E25" s="160"/>
      <c r="F25" s="160"/>
      <c r="G25" s="160"/>
      <c r="H25" s="160"/>
      <c r="I25" s="160"/>
      <c r="J25" s="161"/>
      <c r="K25" s="140"/>
    </row>
    <row r="26" spans="2:18" x14ac:dyDescent="0.55000000000000004">
      <c r="B26" s="153" t="s">
        <v>31</v>
      </c>
      <c r="C26" s="159" t="s">
        <v>119</v>
      </c>
      <c r="D26" s="159"/>
      <c r="E26" s="160"/>
      <c r="F26" s="160"/>
      <c r="G26" s="160"/>
      <c r="H26" s="160"/>
      <c r="I26" s="160"/>
      <c r="J26" s="161"/>
      <c r="K26" s="140"/>
    </row>
    <row r="27" spans="2:18" x14ac:dyDescent="0.55000000000000004">
      <c r="B27" s="153" t="s">
        <v>32</v>
      </c>
      <c r="C27" s="154">
        <v>0.12800192008739933</v>
      </c>
      <c r="D27" s="154"/>
      <c r="E27" s="155">
        <v>7.9480012500315458E-2</v>
      </c>
      <c r="F27" s="156">
        <v>-2.7776041904012228E-2</v>
      </c>
      <c r="G27" s="156">
        <v>0.28377988207881089</v>
      </c>
      <c r="H27" s="156">
        <v>2.5936843116834303</v>
      </c>
      <c r="I27" s="157">
        <v>1</v>
      </c>
      <c r="J27" s="158">
        <v>0.10729050207861512</v>
      </c>
      <c r="K27" s="140"/>
    </row>
    <row r="28" spans="2:18" x14ac:dyDescent="0.55000000000000004">
      <c r="B28" s="153" t="s">
        <v>33</v>
      </c>
      <c r="C28" s="159" t="s">
        <v>119</v>
      </c>
      <c r="D28" s="159"/>
      <c r="E28" s="160"/>
      <c r="F28" s="160"/>
      <c r="G28" s="160"/>
      <c r="H28" s="160"/>
      <c r="I28" s="160"/>
      <c r="J28" s="161"/>
      <c r="K28" s="140"/>
    </row>
    <row r="29" spans="2:18" x14ac:dyDescent="0.55000000000000004">
      <c r="B29" s="153" t="s">
        <v>34</v>
      </c>
      <c r="C29" s="154">
        <v>0.15260617679975738</v>
      </c>
      <c r="D29" s="154"/>
      <c r="E29" s="155">
        <v>6.0520648391784032E-2</v>
      </c>
      <c r="F29" s="156">
        <v>3.3987885630848758E-2</v>
      </c>
      <c r="G29" s="156">
        <v>0.27122446796866601</v>
      </c>
      <c r="H29" s="156">
        <v>6.3582423882239754</v>
      </c>
      <c r="I29" s="157">
        <v>1</v>
      </c>
      <c r="J29" s="158">
        <v>1.1683722641082639E-2</v>
      </c>
      <c r="K29" s="140"/>
    </row>
    <row r="30" spans="2:18" x14ac:dyDescent="0.55000000000000004">
      <c r="B30" s="153" t="s">
        <v>35</v>
      </c>
      <c r="C30" s="159" t="s">
        <v>119</v>
      </c>
      <c r="D30" s="159"/>
      <c r="E30" s="160"/>
      <c r="F30" s="160"/>
      <c r="G30" s="160"/>
      <c r="H30" s="160"/>
      <c r="I30" s="160"/>
      <c r="J30" s="161"/>
      <c r="K30" s="140"/>
    </row>
    <row r="31" spans="2:18" x14ac:dyDescent="0.55000000000000004">
      <c r="B31" s="153" t="s">
        <v>36</v>
      </c>
      <c r="C31" s="159" t="s">
        <v>119</v>
      </c>
      <c r="D31" s="159"/>
      <c r="E31" s="160"/>
      <c r="F31" s="160"/>
      <c r="G31" s="160"/>
      <c r="H31" s="160"/>
      <c r="I31" s="160"/>
      <c r="J31" s="161"/>
      <c r="K31" s="140"/>
    </row>
    <row r="32" spans="2:18" x14ac:dyDescent="0.55000000000000004">
      <c r="B32" s="153" t="s">
        <v>37</v>
      </c>
      <c r="C32" s="159" t="s">
        <v>119</v>
      </c>
      <c r="D32" s="159"/>
      <c r="E32" s="160"/>
      <c r="F32" s="160"/>
      <c r="G32" s="160"/>
      <c r="H32" s="160"/>
      <c r="I32" s="160"/>
      <c r="J32" s="161"/>
      <c r="K32" s="140"/>
    </row>
    <row r="33" spans="2:25" x14ac:dyDescent="0.55000000000000004">
      <c r="B33" s="162" t="s">
        <v>38</v>
      </c>
      <c r="C33" s="163" t="s">
        <v>120</v>
      </c>
      <c r="D33" s="163"/>
      <c r="E33" s="164"/>
      <c r="F33" s="164"/>
      <c r="G33" s="164"/>
      <c r="H33" s="164"/>
      <c r="I33" s="164"/>
      <c r="J33" s="165"/>
      <c r="K33" s="140"/>
    </row>
    <row r="34" spans="2:25" x14ac:dyDescent="0.55000000000000004">
      <c r="B34" s="890" t="s">
        <v>117</v>
      </c>
      <c r="C34" s="890"/>
      <c r="D34" s="890"/>
      <c r="E34" s="890"/>
      <c r="F34" s="890"/>
      <c r="G34" s="890"/>
      <c r="H34" s="890"/>
      <c r="I34" s="890"/>
      <c r="J34" s="890"/>
      <c r="K34" s="140"/>
    </row>
    <row r="35" spans="2:25" x14ac:dyDescent="0.55000000000000004">
      <c r="B35" s="890" t="s">
        <v>40</v>
      </c>
      <c r="C35" s="890"/>
      <c r="D35" s="890"/>
      <c r="E35" s="890"/>
      <c r="F35" s="890"/>
      <c r="G35" s="890"/>
      <c r="H35" s="890"/>
      <c r="I35" s="890"/>
      <c r="J35" s="890"/>
      <c r="K35" s="140"/>
    </row>
    <row r="36" spans="2:25" x14ac:dyDescent="0.55000000000000004">
      <c r="B36" s="890" t="s">
        <v>118</v>
      </c>
      <c r="C36" s="890"/>
      <c r="D36" s="890"/>
      <c r="E36" s="890"/>
      <c r="F36" s="890"/>
      <c r="G36" s="890"/>
      <c r="H36" s="890"/>
      <c r="I36" s="890"/>
      <c r="J36" s="890"/>
      <c r="K36" s="140"/>
    </row>
    <row r="40" spans="2:25" x14ac:dyDescent="0.55000000000000004">
      <c r="B40" s="891" t="s">
        <v>53</v>
      </c>
      <c r="C40" s="891"/>
      <c r="D40" s="891"/>
      <c r="E40" s="891"/>
      <c r="F40" s="891"/>
      <c r="G40" s="891"/>
      <c r="H40" s="891"/>
      <c r="I40" s="891"/>
      <c r="J40" s="891"/>
      <c r="K40" s="140"/>
      <c r="M40" s="891" t="s">
        <v>65</v>
      </c>
      <c r="N40" s="891"/>
      <c r="O40" s="891"/>
      <c r="P40" s="140"/>
    </row>
    <row r="41" spans="2:25" ht="23.7" x14ac:dyDescent="0.55000000000000004">
      <c r="B41" s="892" t="s">
        <v>54</v>
      </c>
      <c r="C41" s="892"/>
      <c r="D41" s="402"/>
      <c r="E41" s="894" t="s">
        <v>55</v>
      </c>
      <c r="F41" s="896" t="s">
        <v>2</v>
      </c>
      <c r="G41" s="896" t="s">
        <v>8</v>
      </c>
      <c r="H41" s="896" t="s">
        <v>9</v>
      </c>
      <c r="I41" s="896" t="s">
        <v>56</v>
      </c>
      <c r="J41" s="898"/>
      <c r="K41" s="140"/>
      <c r="M41" s="141" t="s">
        <v>7</v>
      </c>
      <c r="N41" s="142" t="s">
        <v>8</v>
      </c>
      <c r="O41" s="143" t="s">
        <v>9</v>
      </c>
      <c r="P41" s="140"/>
    </row>
    <row r="42" spans="2:25" x14ac:dyDescent="0.55000000000000004">
      <c r="B42" s="893"/>
      <c r="C42" s="893"/>
      <c r="D42" s="403"/>
      <c r="E42" s="895"/>
      <c r="F42" s="897"/>
      <c r="G42" s="897"/>
      <c r="H42" s="897"/>
      <c r="I42" s="142" t="s">
        <v>5</v>
      </c>
      <c r="J42" s="143" t="s">
        <v>6</v>
      </c>
      <c r="K42" s="140"/>
      <c r="M42" s="144">
        <v>16.860410772505489</v>
      </c>
      <c r="N42" s="145">
        <v>5</v>
      </c>
      <c r="O42" s="146">
        <v>4.7722831680132582E-3</v>
      </c>
      <c r="P42" s="140"/>
    </row>
    <row r="43" spans="2:25" x14ac:dyDescent="0.55000000000000004">
      <c r="B43" s="436" t="s">
        <v>60</v>
      </c>
      <c r="C43" s="413" t="s">
        <v>62</v>
      </c>
      <c r="D43" s="413" t="str">
        <f t="shared" ref="D43:D72" si="0">IF(H43&lt;0.05, "YES", "NO")</f>
        <v>YES</v>
      </c>
      <c r="E43" s="431" t="s">
        <v>193</v>
      </c>
      <c r="F43" s="432">
        <v>2.31141062514773</v>
      </c>
      <c r="G43" s="433">
        <v>1</v>
      </c>
      <c r="H43" s="432">
        <v>2.9689639489514086E-2</v>
      </c>
      <c r="I43" s="434">
        <v>-9.5557653057439573</v>
      </c>
      <c r="J43" s="435">
        <v>-0.49520214819843478</v>
      </c>
      <c r="K43" s="140"/>
      <c r="M43" s="890" t="s">
        <v>66</v>
      </c>
      <c r="N43" s="890"/>
      <c r="O43" s="890"/>
      <c r="P43" s="140"/>
    </row>
    <row r="44" spans="2:25" x14ac:dyDescent="0.55000000000000004">
      <c r="B44" s="430" t="s">
        <v>57</v>
      </c>
      <c r="C44" s="412" t="s">
        <v>61</v>
      </c>
      <c r="D44" s="413" t="str">
        <f t="shared" si="0"/>
        <v>YES</v>
      </c>
      <c r="E44" s="414" t="s">
        <v>194</v>
      </c>
      <c r="F44" s="415">
        <v>1.9539490726796933</v>
      </c>
      <c r="G44" s="416">
        <v>1</v>
      </c>
      <c r="H44" s="415">
        <v>3.1760248541325198E-2</v>
      </c>
      <c r="I44" s="417">
        <v>0.36626995862990519</v>
      </c>
      <c r="J44" s="418">
        <v>8.0256095787851738</v>
      </c>
      <c r="K44" s="140"/>
      <c r="M44" s="891" t="s">
        <v>45</v>
      </c>
      <c r="N44" s="891"/>
      <c r="O44" s="891"/>
      <c r="P44" s="891"/>
      <c r="Q44" s="891"/>
      <c r="R44" s="891"/>
      <c r="S44" s="140"/>
    </row>
    <row r="45" spans="2:25" x14ac:dyDescent="0.55000000000000004">
      <c r="B45" s="436" t="s">
        <v>57</v>
      </c>
      <c r="C45" s="412" t="s">
        <v>60</v>
      </c>
      <c r="D45" s="413" t="str">
        <f t="shared" si="0"/>
        <v>YES</v>
      </c>
      <c r="E45" s="414" t="s">
        <v>195</v>
      </c>
      <c r="F45" s="415">
        <v>2.1646987695728157</v>
      </c>
      <c r="G45" s="416">
        <v>1</v>
      </c>
      <c r="H45" s="415">
        <v>4.5933544973665308E-3</v>
      </c>
      <c r="I45" s="417">
        <v>1.892563411275141</v>
      </c>
      <c r="J45" s="418">
        <v>10.378026662756916</v>
      </c>
      <c r="K45" s="140"/>
      <c r="M45" s="892" t="s">
        <v>46</v>
      </c>
      <c r="N45" s="892"/>
      <c r="O45" s="894" t="s">
        <v>47</v>
      </c>
      <c r="P45" s="896" t="s">
        <v>2</v>
      </c>
      <c r="Q45" s="896" t="s">
        <v>3</v>
      </c>
      <c r="R45" s="898"/>
      <c r="S45" s="140"/>
      <c r="T45" s="892" t="s">
        <v>46</v>
      </c>
      <c r="U45" s="892"/>
      <c r="V45" s="894" t="s">
        <v>47</v>
      </c>
      <c r="W45" s="896" t="s">
        <v>2</v>
      </c>
      <c r="X45" s="896" t="s">
        <v>3</v>
      </c>
      <c r="Y45" s="898"/>
    </row>
    <row r="46" spans="2:25" x14ac:dyDescent="0.55000000000000004">
      <c r="B46" s="436" t="s">
        <v>59</v>
      </c>
      <c r="C46" s="412" t="s">
        <v>60</v>
      </c>
      <c r="D46" s="413" t="str">
        <f t="shared" si="0"/>
        <v>YES</v>
      </c>
      <c r="E46" s="414" t="s">
        <v>157</v>
      </c>
      <c r="F46" s="415">
        <v>0.96713612015773254</v>
      </c>
      <c r="G46" s="416">
        <v>1</v>
      </c>
      <c r="H46" s="415">
        <v>2.5177086253971304E-3</v>
      </c>
      <c r="I46" s="417">
        <v>1.0263644908607064</v>
      </c>
      <c r="J46" s="418">
        <v>4.8174684181746219</v>
      </c>
      <c r="K46" s="140"/>
      <c r="M46" s="893"/>
      <c r="N46" s="893"/>
      <c r="O46" s="895"/>
      <c r="P46" s="897"/>
      <c r="Q46" s="142" t="s">
        <v>5</v>
      </c>
      <c r="R46" s="143" t="s">
        <v>6</v>
      </c>
      <c r="S46" s="140"/>
      <c r="T46" s="893"/>
      <c r="U46" s="893"/>
      <c r="V46" s="895"/>
      <c r="W46" s="897"/>
      <c r="X46" s="409" t="s">
        <v>5</v>
      </c>
      <c r="Y46" s="143" t="s">
        <v>6</v>
      </c>
    </row>
    <row r="47" spans="2:25" x14ac:dyDescent="0.55000000000000004">
      <c r="B47" s="427" t="s">
        <v>62</v>
      </c>
      <c r="C47" s="419" t="s">
        <v>60</v>
      </c>
      <c r="D47" s="413" t="str">
        <f t="shared" si="0"/>
        <v>YES</v>
      </c>
      <c r="E47" s="420" t="s">
        <v>196</v>
      </c>
      <c r="F47" s="421">
        <v>2.31141062514773</v>
      </c>
      <c r="G47" s="422">
        <v>1</v>
      </c>
      <c r="H47" s="421">
        <v>2.9689639489514086E-2</v>
      </c>
      <c r="I47" s="423">
        <v>0.49520214819843478</v>
      </c>
      <c r="J47" s="424">
        <v>9.5557653057439573</v>
      </c>
      <c r="K47" s="140"/>
      <c r="M47" s="900" t="s">
        <v>48</v>
      </c>
      <c r="N47" s="147" t="s">
        <v>49</v>
      </c>
      <c r="O47" s="166">
        <v>43.050621297861078</v>
      </c>
      <c r="P47" s="150">
        <v>1.4725572086423238</v>
      </c>
      <c r="Q47" s="167">
        <v>40.259081559453129</v>
      </c>
      <c r="R47" s="168">
        <v>46.035724669845777</v>
      </c>
      <c r="S47" s="140"/>
      <c r="T47" s="429" t="s">
        <v>48</v>
      </c>
      <c r="U47" s="147" t="s">
        <v>49</v>
      </c>
      <c r="V47" s="166">
        <v>43.050621297861078</v>
      </c>
      <c r="W47" s="150">
        <v>1.4725572086423238</v>
      </c>
      <c r="X47" s="167">
        <v>40.259081559453129</v>
      </c>
      <c r="Y47" s="168">
        <v>46.035724669845777</v>
      </c>
    </row>
    <row r="48" spans="2:25" x14ac:dyDescent="0.55000000000000004">
      <c r="B48" s="427" t="s">
        <v>60</v>
      </c>
      <c r="C48" s="412" t="s">
        <v>59</v>
      </c>
      <c r="D48" s="413" t="str">
        <f t="shared" si="0"/>
        <v>YES</v>
      </c>
      <c r="E48" s="414" t="s">
        <v>174</v>
      </c>
      <c r="F48" s="415">
        <v>0.96713612015773309</v>
      </c>
      <c r="G48" s="416">
        <v>1</v>
      </c>
      <c r="H48" s="415">
        <v>2.5177086253971304E-3</v>
      </c>
      <c r="I48" s="417">
        <v>-4.8174684181746228</v>
      </c>
      <c r="J48" s="418">
        <v>-1.0263644908607052</v>
      </c>
      <c r="K48" s="140"/>
      <c r="M48" s="901"/>
      <c r="N48" s="169" t="s">
        <v>50</v>
      </c>
      <c r="O48" s="170">
        <v>40.886727883265351</v>
      </c>
      <c r="P48" s="171">
        <v>1.4380839202083824</v>
      </c>
      <c r="Q48" s="172">
        <v>38.16309281864708</v>
      </c>
      <c r="R48" s="173">
        <v>43.804744152794605</v>
      </c>
      <c r="S48" s="140"/>
      <c r="T48" s="425" t="s">
        <v>52</v>
      </c>
      <c r="U48" s="408" t="s">
        <v>50</v>
      </c>
      <c r="V48" s="170">
        <v>41.940809987816245</v>
      </c>
      <c r="W48" s="171">
        <v>1.6808102355055514</v>
      </c>
      <c r="X48" s="172">
        <v>38.77254035806898</v>
      </c>
      <c r="Y48" s="173">
        <v>45.36797244104315</v>
      </c>
    </row>
    <row r="49" spans="2:25" x14ac:dyDescent="0.55000000000000004">
      <c r="B49" s="430" t="s">
        <v>60</v>
      </c>
      <c r="C49" s="412" t="s">
        <v>57</v>
      </c>
      <c r="D49" s="413" t="str">
        <f t="shared" si="0"/>
        <v>YES</v>
      </c>
      <c r="E49" s="414" t="s">
        <v>197</v>
      </c>
      <c r="F49" s="415">
        <v>2.1646987695728162</v>
      </c>
      <c r="G49" s="416">
        <v>1</v>
      </c>
      <c r="H49" s="415">
        <v>4.5933544973665308E-3</v>
      </c>
      <c r="I49" s="417">
        <v>-10.378026662756916</v>
      </c>
      <c r="J49" s="418">
        <v>-1.8925634112751402</v>
      </c>
      <c r="K49" s="140"/>
      <c r="M49" s="901" t="s">
        <v>51</v>
      </c>
      <c r="N49" s="153" t="s">
        <v>49</v>
      </c>
      <c r="O49" s="174">
        <v>39.837242715362713</v>
      </c>
      <c r="P49" s="156">
        <v>1.5659125735465325</v>
      </c>
      <c r="Q49" s="175">
        <v>36.88335766064268</v>
      </c>
      <c r="R49" s="176">
        <v>43.02769617030215</v>
      </c>
      <c r="S49" s="140"/>
      <c r="T49" s="425" t="s">
        <v>48</v>
      </c>
      <c r="U49" s="411" t="s">
        <v>50</v>
      </c>
      <c r="V49" s="174">
        <v>40.886727883265351</v>
      </c>
      <c r="W49" s="156">
        <v>1.4380839202083824</v>
      </c>
      <c r="X49" s="175">
        <v>38.16309281864708</v>
      </c>
      <c r="Y49" s="176">
        <v>43.804744152794605</v>
      </c>
    </row>
    <row r="50" spans="2:25" x14ac:dyDescent="0.55000000000000004">
      <c r="B50" s="430" t="s">
        <v>61</v>
      </c>
      <c r="C50" s="412" t="s">
        <v>57</v>
      </c>
      <c r="D50" s="413" t="str">
        <f t="shared" si="0"/>
        <v>YES</v>
      </c>
      <c r="E50" s="414" t="s">
        <v>198</v>
      </c>
      <c r="F50" s="415">
        <v>1.9539490726796938</v>
      </c>
      <c r="G50" s="416">
        <v>1</v>
      </c>
      <c r="H50" s="415">
        <v>3.1760248541325309E-2</v>
      </c>
      <c r="I50" s="417">
        <v>-8.0256095787851756</v>
      </c>
      <c r="J50" s="418">
        <v>-0.3662699586299043</v>
      </c>
      <c r="K50" s="140"/>
      <c r="M50" s="901"/>
      <c r="N50" s="169" t="s">
        <v>50</v>
      </c>
      <c r="O50" s="170">
        <v>36.915326260845049</v>
      </c>
      <c r="P50" s="171">
        <v>1.5866619142922584</v>
      </c>
      <c r="Q50" s="172">
        <v>33.932911073849759</v>
      </c>
      <c r="R50" s="173">
        <v>40.159870456703203</v>
      </c>
      <c r="S50" s="140"/>
      <c r="T50" s="425" t="s">
        <v>51</v>
      </c>
      <c r="U50" s="408" t="s">
        <v>49</v>
      </c>
      <c r="V50" s="170">
        <v>39.837242715362713</v>
      </c>
      <c r="W50" s="171">
        <v>1.5659125735465325</v>
      </c>
      <c r="X50" s="172">
        <v>36.88335766064268</v>
      </c>
      <c r="Y50" s="173">
        <v>43.02769617030215</v>
      </c>
    </row>
    <row r="51" spans="2:25" x14ac:dyDescent="0.55000000000000004">
      <c r="B51" s="426"/>
      <c r="C51" s="401" t="s">
        <v>62</v>
      </c>
      <c r="D51" s="147" t="str">
        <f t="shared" si="0"/>
        <v>NO</v>
      </c>
      <c r="E51" s="174">
        <v>1.109811310044833</v>
      </c>
      <c r="F51" s="156">
        <v>2.2346247516092443</v>
      </c>
      <c r="G51" s="157">
        <v>1</v>
      </c>
      <c r="H51" s="156">
        <v>0.61944064475219451</v>
      </c>
      <c r="I51" s="175">
        <v>-3.2699727220710493</v>
      </c>
      <c r="J51" s="176">
        <v>5.4895953421607153</v>
      </c>
      <c r="K51" s="140"/>
      <c r="M51" s="901" t="s">
        <v>52</v>
      </c>
      <c r="N51" s="153" t="s">
        <v>49</v>
      </c>
      <c r="O51" s="174">
        <v>38.854681529153538</v>
      </c>
      <c r="P51" s="156">
        <v>1.2843255996441727</v>
      </c>
      <c r="Q51" s="175">
        <v>36.417257327330631</v>
      </c>
      <c r="R51" s="176">
        <v>41.455243681927335</v>
      </c>
      <c r="S51" s="140"/>
      <c r="T51" s="425" t="s">
        <v>52</v>
      </c>
      <c r="U51" s="411" t="s">
        <v>49</v>
      </c>
      <c r="V51" s="174">
        <v>38.854681529153538</v>
      </c>
      <c r="W51" s="156">
        <v>1.2843255996441727</v>
      </c>
      <c r="X51" s="175">
        <v>36.417257327330631</v>
      </c>
      <c r="Y51" s="176">
        <v>41.455243681927335</v>
      </c>
    </row>
    <row r="52" spans="2:25" x14ac:dyDescent="0.55000000000000004">
      <c r="B52" s="425"/>
      <c r="C52" s="400" t="s">
        <v>62</v>
      </c>
      <c r="D52" s="147" t="str">
        <f t="shared" si="0"/>
        <v>NO</v>
      </c>
      <c r="E52" s="170">
        <v>-1.0540821045508935</v>
      </c>
      <c r="F52" s="171">
        <v>2.212059766222906</v>
      </c>
      <c r="G52" s="181">
        <v>1</v>
      </c>
      <c r="H52" s="171">
        <v>0.63370673627055307</v>
      </c>
      <c r="I52" s="172">
        <v>-5.3896395779978796</v>
      </c>
      <c r="J52" s="173">
        <v>3.2814753688960927</v>
      </c>
      <c r="K52" s="140"/>
      <c r="M52" s="902"/>
      <c r="N52" s="162" t="s">
        <v>50</v>
      </c>
      <c r="O52" s="177">
        <v>41.940809987816245</v>
      </c>
      <c r="P52" s="178">
        <v>1.6808102355055514</v>
      </c>
      <c r="Q52" s="179">
        <v>38.77254035806898</v>
      </c>
      <c r="R52" s="180">
        <v>45.36797244104315</v>
      </c>
      <c r="S52" s="140"/>
      <c r="T52" s="428" t="s">
        <v>51</v>
      </c>
      <c r="U52" s="410" t="s">
        <v>50</v>
      </c>
      <c r="V52" s="177">
        <v>36.915326260845049</v>
      </c>
      <c r="W52" s="178">
        <v>1.5866619142922584</v>
      </c>
      <c r="X52" s="179">
        <v>33.932911073849759</v>
      </c>
      <c r="Y52" s="180">
        <v>40.159870456703203</v>
      </c>
    </row>
    <row r="53" spans="2:25" x14ac:dyDescent="0.55000000000000004">
      <c r="B53" s="425"/>
      <c r="C53" s="153" t="s">
        <v>62</v>
      </c>
      <c r="D53" s="147" t="str">
        <f t="shared" si="0"/>
        <v>NO</v>
      </c>
      <c r="E53" s="174">
        <v>-2.1035672724535317</v>
      </c>
      <c r="F53" s="156">
        <v>2.2972168456137059</v>
      </c>
      <c r="G53" s="157">
        <v>1</v>
      </c>
      <c r="H53" s="156">
        <v>0.35982293884417815</v>
      </c>
      <c r="I53" s="175">
        <v>-6.6060295545351035</v>
      </c>
      <c r="J53" s="176">
        <v>2.3988950096280401</v>
      </c>
      <c r="K53" s="140"/>
      <c r="S53" s="140"/>
    </row>
    <row r="54" spans="2:25" x14ac:dyDescent="0.55000000000000004">
      <c r="B54" s="426"/>
      <c r="C54" s="401" t="s">
        <v>62</v>
      </c>
      <c r="D54" s="147" t="str">
        <f t="shared" si="0"/>
        <v>NO</v>
      </c>
      <c r="E54" s="174">
        <v>-3.0861284586627065</v>
      </c>
      <c r="F54" s="156">
        <v>2.2333117728543317</v>
      </c>
      <c r="G54" s="157">
        <v>1</v>
      </c>
      <c r="H54" s="156">
        <v>0.16701410716113685</v>
      </c>
      <c r="I54" s="175">
        <v>-7.4633390997064932</v>
      </c>
      <c r="J54" s="176">
        <v>1.2910821823810803</v>
      </c>
      <c r="K54" s="140"/>
      <c r="S54" s="140"/>
    </row>
    <row r="55" spans="2:25" x14ac:dyDescent="0.55000000000000004">
      <c r="B55" s="425"/>
      <c r="C55" s="153" t="s">
        <v>61</v>
      </c>
      <c r="D55" s="147" t="str">
        <f t="shared" si="0"/>
        <v>NO</v>
      </c>
      <c r="E55" s="174">
        <v>2.032046354111813</v>
      </c>
      <c r="F55" s="156">
        <v>1.9281020739222483</v>
      </c>
      <c r="G55" s="157">
        <v>1</v>
      </c>
      <c r="H55" s="156">
        <v>0.29192405349591843</v>
      </c>
      <c r="I55" s="175">
        <v>-1.7469642692927776</v>
      </c>
      <c r="J55" s="176">
        <v>5.8110569775164036</v>
      </c>
      <c r="K55" s="140"/>
      <c r="M55" s="891" t="s">
        <v>45</v>
      </c>
      <c r="N55" s="891"/>
      <c r="O55" s="891"/>
      <c r="P55" s="891"/>
      <c r="Q55" s="891"/>
      <c r="R55" s="891"/>
      <c r="S55" s="140"/>
    </row>
    <row r="56" spans="2:25" x14ac:dyDescent="0.55000000000000004">
      <c r="B56" s="426"/>
      <c r="C56" s="153" t="s">
        <v>61</v>
      </c>
      <c r="D56" s="147" t="str">
        <f t="shared" si="0"/>
        <v>NO</v>
      </c>
      <c r="E56" s="174">
        <v>0.98256118620917476</v>
      </c>
      <c r="F56" s="156">
        <v>2.0252344145536521</v>
      </c>
      <c r="G56" s="157">
        <v>1</v>
      </c>
      <c r="H56" s="156">
        <v>0.62756339382742099</v>
      </c>
      <c r="I56" s="175">
        <v>-2.9868253265670437</v>
      </c>
      <c r="J56" s="176">
        <v>4.9519476989853928</v>
      </c>
      <c r="K56" s="140"/>
      <c r="M56" s="892" t="s">
        <v>46</v>
      </c>
      <c r="N56" s="892"/>
      <c r="O56" s="894" t="s">
        <v>47</v>
      </c>
      <c r="P56" s="896" t="s">
        <v>2</v>
      </c>
      <c r="Q56" s="898" t="s">
        <v>3</v>
      </c>
      <c r="R56" s="899"/>
      <c r="S56" s="140"/>
      <c r="T56" s="892" t="s">
        <v>46</v>
      </c>
      <c r="U56" s="892"/>
      <c r="V56" s="894" t="s">
        <v>47</v>
      </c>
      <c r="W56" s="896" t="s">
        <v>2</v>
      </c>
      <c r="X56" s="898" t="s">
        <v>3</v>
      </c>
      <c r="Y56" s="899"/>
    </row>
    <row r="57" spans="2:25" x14ac:dyDescent="0.55000000000000004">
      <c r="B57" s="425"/>
      <c r="C57" s="400" t="s">
        <v>61</v>
      </c>
      <c r="D57" s="147" t="str">
        <f t="shared" si="0"/>
        <v>NO</v>
      </c>
      <c r="E57" s="170">
        <v>-1.9393552683084891</v>
      </c>
      <c r="F57" s="171">
        <v>2.0413202287164407</v>
      </c>
      <c r="G57" s="181">
        <v>1</v>
      </c>
      <c r="H57" s="171">
        <v>0.34208709994883724</v>
      </c>
      <c r="I57" s="172">
        <v>-5.9402693975057774</v>
      </c>
      <c r="J57" s="173">
        <v>2.0615588608887991</v>
      </c>
      <c r="K57" s="140"/>
      <c r="M57" s="893"/>
      <c r="N57" s="893"/>
      <c r="O57" s="895"/>
      <c r="P57" s="897"/>
      <c r="Q57" s="142" t="s">
        <v>5</v>
      </c>
      <c r="R57" s="143" t="s">
        <v>6</v>
      </c>
      <c r="S57" s="140"/>
      <c r="T57" s="893"/>
      <c r="U57" s="893"/>
      <c r="V57" s="895"/>
      <c r="W57" s="897"/>
      <c r="X57" s="409" t="s">
        <v>5</v>
      </c>
      <c r="Y57" s="143" t="s">
        <v>6</v>
      </c>
    </row>
    <row r="58" spans="2:25" x14ac:dyDescent="0.55000000000000004">
      <c r="B58" s="425"/>
      <c r="C58" s="401" t="s">
        <v>61</v>
      </c>
      <c r="D58" s="147" t="str">
        <f t="shared" si="0"/>
        <v>NO</v>
      </c>
      <c r="E58" s="174">
        <v>3.0861284586627065</v>
      </c>
      <c r="F58" s="156">
        <v>2.2333117728543321</v>
      </c>
      <c r="G58" s="157">
        <v>1</v>
      </c>
      <c r="H58" s="156">
        <v>0.16701410716113685</v>
      </c>
      <c r="I58" s="175">
        <v>-1.2910821823810812</v>
      </c>
      <c r="J58" s="176">
        <v>7.4633390997064941</v>
      </c>
      <c r="K58" s="140"/>
      <c r="M58" s="429" t="s">
        <v>48</v>
      </c>
      <c r="N58" s="147" t="s">
        <v>113</v>
      </c>
      <c r="O58" s="166">
        <v>41.69846755917758</v>
      </c>
      <c r="P58" s="150">
        <v>2.3523864051943177</v>
      </c>
      <c r="Q58" s="167">
        <v>37.333630598275825</v>
      </c>
      <c r="R58" s="168">
        <v>46.573616573580345</v>
      </c>
      <c r="S58" s="140"/>
      <c r="T58" s="429" t="s">
        <v>51</v>
      </c>
      <c r="U58" s="147" t="s">
        <v>113</v>
      </c>
      <c r="V58" s="166">
        <v>44.533220622323299</v>
      </c>
      <c r="W58" s="150">
        <v>1.0913867245422051</v>
      </c>
      <c r="X58" s="167">
        <v>42.444702716016593</v>
      </c>
      <c r="Y58" s="168">
        <v>46.724505346768602</v>
      </c>
    </row>
    <row r="59" spans="2:25" x14ac:dyDescent="0.55000000000000004">
      <c r="B59" s="426"/>
      <c r="C59" s="153" t="s">
        <v>60</v>
      </c>
      <c r="D59" s="147" t="str">
        <f t="shared" si="0"/>
        <v>NO</v>
      </c>
      <c r="E59" s="174">
        <v>3.9714016224203021</v>
      </c>
      <c r="F59" s="156">
        <v>2.1413970654288961</v>
      </c>
      <c r="G59" s="157">
        <v>1</v>
      </c>
      <c r="H59" s="156">
        <v>6.3655595469808257E-2</v>
      </c>
      <c r="I59" s="175">
        <v>-0.22565950242009514</v>
      </c>
      <c r="J59" s="176">
        <v>8.1684627472606994</v>
      </c>
      <c r="K59" s="140"/>
      <c r="M59" s="429" t="s">
        <v>48</v>
      </c>
      <c r="N59" s="153" t="s">
        <v>114</v>
      </c>
      <c r="O59" s="174">
        <v>42.787485736097764</v>
      </c>
      <c r="P59" s="156">
        <v>1.2590110273471324</v>
      </c>
      <c r="Q59" s="175">
        <v>40.389676584685098</v>
      </c>
      <c r="R59" s="176">
        <v>45.327645339724221</v>
      </c>
      <c r="S59" s="140"/>
      <c r="T59" s="429" t="s">
        <v>52</v>
      </c>
      <c r="U59" s="411" t="s">
        <v>114</v>
      </c>
      <c r="V59" s="174">
        <v>43.860149216855106</v>
      </c>
      <c r="W59" s="156">
        <v>0.49079687364400265</v>
      </c>
      <c r="X59" s="175">
        <v>42.908677040728854</v>
      </c>
      <c r="Y59" s="176">
        <v>44.83271967343132</v>
      </c>
    </row>
    <row r="60" spans="2:25" x14ac:dyDescent="0.55000000000000004">
      <c r="B60" s="425"/>
      <c r="C60" s="153" t="s">
        <v>60</v>
      </c>
      <c r="D60" s="147" t="str">
        <f t="shared" si="0"/>
        <v>NO</v>
      </c>
      <c r="E60" s="174">
        <v>1.9393552683084891</v>
      </c>
      <c r="F60" s="156">
        <v>2.0413202287164407</v>
      </c>
      <c r="G60" s="157">
        <v>1</v>
      </c>
      <c r="H60" s="156">
        <v>0.34208709994883724</v>
      </c>
      <c r="I60" s="175">
        <v>-2.0615588608887991</v>
      </c>
      <c r="J60" s="176">
        <v>5.9402693975057774</v>
      </c>
      <c r="K60" s="140"/>
      <c r="M60" s="429" t="s">
        <v>48</v>
      </c>
      <c r="N60" s="153" t="s">
        <v>115</v>
      </c>
      <c r="O60" s="174">
        <v>40.293859931643226</v>
      </c>
      <c r="P60" s="156">
        <v>1.6738741966544481</v>
      </c>
      <c r="Q60" s="175">
        <v>37.143133525551079</v>
      </c>
      <c r="R60" s="176">
        <v>43.711851803617982</v>
      </c>
      <c r="S60" s="140"/>
      <c r="T60" s="429" t="s">
        <v>48</v>
      </c>
      <c r="U60" s="411" t="s">
        <v>116</v>
      </c>
      <c r="V60" s="174">
        <v>43.097077840794107</v>
      </c>
      <c r="W60" s="156">
        <v>1.9078312745326713</v>
      </c>
      <c r="X60" s="175">
        <v>39.515423437097063</v>
      </c>
      <c r="Y60" s="176">
        <v>47.003371262669539</v>
      </c>
    </row>
    <row r="61" spans="2:25" x14ac:dyDescent="0.55000000000000004">
      <c r="B61" s="426"/>
      <c r="C61" s="153" t="s">
        <v>59</v>
      </c>
      <c r="D61" s="147" t="str">
        <f t="shared" si="0"/>
        <v>NO</v>
      </c>
      <c r="E61" s="174">
        <v>3.2133785824983647</v>
      </c>
      <c r="F61" s="156">
        <v>2.1495364432164528</v>
      </c>
      <c r="G61" s="157">
        <v>1</v>
      </c>
      <c r="H61" s="156">
        <v>0.13493610360593311</v>
      </c>
      <c r="I61" s="175">
        <v>-0.99963542966220853</v>
      </c>
      <c r="J61" s="176">
        <v>7.426392594658938</v>
      </c>
      <c r="K61" s="140"/>
      <c r="M61" s="429" t="s">
        <v>48</v>
      </c>
      <c r="N61" s="169" t="s">
        <v>116</v>
      </c>
      <c r="O61" s="170">
        <v>43.097077840794107</v>
      </c>
      <c r="P61" s="171">
        <v>1.9078312745326713</v>
      </c>
      <c r="Q61" s="172">
        <v>39.515423437097063</v>
      </c>
      <c r="R61" s="173">
        <v>47.003371262669539</v>
      </c>
      <c r="T61" s="429" t="s">
        <v>48</v>
      </c>
      <c r="U61" s="408" t="s">
        <v>114</v>
      </c>
      <c r="V61" s="170">
        <v>42.787485736097764</v>
      </c>
      <c r="W61" s="171">
        <v>1.2590110273471324</v>
      </c>
      <c r="X61" s="172">
        <v>40.389676584685098</v>
      </c>
      <c r="Y61" s="173">
        <v>45.327645339724221</v>
      </c>
    </row>
    <row r="62" spans="2:25" x14ac:dyDescent="0.55000000000000004">
      <c r="B62" s="425"/>
      <c r="C62" s="400" t="s">
        <v>59</v>
      </c>
      <c r="D62" s="147" t="str">
        <f t="shared" si="0"/>
        <v>NO</v>
      </c>
      <c r="E62" s="170">
        <v>1.0494851679026382</v>
      </c>
      <c r="F62" s="171">
        <v>2.1260685665220307</v>
      </c>
      <c r="G62" s="181">
        <v>1</v>
      </c>
      <c r="H62" s="171">
        <v>0.62156952265860277</v>
      </c>
      <c r="I62" s="172">
        <v>-3.1175326511432413</v>
      </c>
      <c r="J62" s="173">
        <v>5.2165029869485178</v>
      </c>
      <c r="K62" s="140"/>
      <c r="M62" s="425" t="s">
        <v>51</v>
      </c>
      <c r="N62" s="153" t="s">
        <v>113</v>
      </c>
      <c r="O62" s="174">
        <v>44.533220622323299</v>
      </c>
      <c r="P62" s="156">
        <v>1.0913867245422051</v>
      </c>
      <c r="Q62" s="175">
        <v>42.444702716016593</v>
      </c>
      <c r="R62" s="176">
        <v>46.724505346768602</v>
      </c>
      <c r="T62" s="425" t="s">
        <v>48</v>
      </c>
      <c r="U62" s="411" t="s">
        <v>113</v>
      </c>
      <c r="V62" s="174">
        <v>41.69846755917758</v>
      </c>
      <c r="W62" s="156">
        <v>2.3523864051943177</v>
      </c>
      <c r="X62" s="175">
        <v>37.333630598275825</v>
      </c>
      <c r="Y62" s="176">
        <v>46.573616573580345</v>
      </c>
    </row>
    <row r="63" spans="2:25" x14ac:dyDescent="0.55000000000000004">
      <c r="B63" s="425"/>
      <c r="C63" s="401" t="s">
        <v>59</v>
      </c>
      <c r="D63" s="147" t="str">
        <f t="shared" si="0"/>
        <v>NO</v>
      </c>
      <c r="E63" s="174">
        <v>-0.98256118620917476</v>
      </c>
      <c r="F63" s="156">
        <v>2.0252344145536525</v>
      </c>
      <c r="G63" s="157">
        <v>1</v>
      </c>
      <c r="H63" s="156">
        <v>0.62756339382742121</v>
      </c>
      <c r="I63" s="175">
        <v>-4.9519476989853946</v>
      </c>
      <c r="J63" s="176">
        <v>2.9868253265670446</v>
      </c>
      <c r="K63" s="140"/>
      <c r="M63" s="425" t="s">
        <v>51</v>
      </c>
      <c r="N63" s="153" t="s">
        <v>114</v>
      </c>
      <c r="O63" s="174">
        <v>39.867314938975213</v>
      </c>
      <c r="P63" s="156">
        <v>0.56956569566603965</v>
      </c>
      <c r="Q63" s="175">
        <v>38.76647102947009</v>
      </c>
      <c r="R63" s="176">
        <v>40.999419298062477</v>
      </c>
      <c r="T63" s="425" t="s">
        <v>52</v>
      </c>
      <c r="U63" s="411" t="s">
        <v>113</v>
      </c>
      <c r="V63" s="174">
        <v>40.494369364284729</v>
      </c>
      <c r="W63" s="156">
        <v>2.2560676349174882</v>
      </c>
      <c r="X63" s="175">
        <v>36.305426807958327</v>
      </c>
      <c r="Y63" s="176">
        <v>45.166634698580957</v>
      </c>
    </row>
    <row r="64" spans="2:25" x14ac:dyDescent="0.55000000000000004">
      <c r="B64" s="426"/>
      <c r="C64" s="401" t="s">
        <v>59</v>
      </c>
      <c r="D64" s="147" t="str">
        <f t="shared" si="0"/>
        <v>NO</v>
      </c>
      <c r="E64" s="174">
        <v>2.1035672724535317</v>
      </c>
      <c r="F64" s="156">
        <v>2.2972168456137063</v>
      </c>
      <c r="G64" s="157">
        <v>1</v>
      </c>
      <c r="H64" s="156">
        <v>0.35982293884417837</v>
      </c>
      <c r="I64" s="175">
        <v>-2.398895009628041</v>
      </c>
      <c r="J64" s="176">
        <v>6.6060295545351044</v>
      </c>
      <c r="K64" s="140"/>
      <c r="M64" s="425" t="s">
        <v>51</v>
      </c>
      <c r="N64" s="153" t="s">
        <v>115</v>
      </c>
      <c r="O64" s="174">
        <v>32.344317919283903</v>
      </c>
      <c r="P64" s="156">
        <v>4.9227168856403054</v>
      </c>
      <c r="Q64" s="175">
        <v>24.002000810075209</v>
      </c>
      <c r="R64" s="176">
        <v>43.586153918658738</v>
      </c>
      <c r="T64" s="425" t="s">
        <v>48</v>
      </c>
      <c r="U64" s="411" t="s">
        <v>115</v>
      </c>
      <c r="V64" s="174">
        <v>40.293859931643226</v>
      </c>
      <c r="W64" s="156">
        <v>1.6738741966544481</v>
      </c>
      <c r="X64" s="175">
        <v>37.143133525551079</v>
      </c>
      <c r="Y64" s="176">
        <v>43.711851803617982</v>
      </c>
    </row>
    <row r="65" spans="2:25" x14ac:dyDescent="0.55000000000000004">
      <c r="B65" s="426" t="s">
        <v>57</v>
      </c>
      <c r="C65" s="153" t="s">
        <v>58</v>
      </c>
      <c r="D65" s="147" t="str">
        <f t="shared" si="0"/>
        <v>NO</v>
      </c>
      <c r="E65" s="174">
        <v>2.1638934145957265</v>
      </c>
      <c r="F65" s="156">
        <v>2.4113189991870403</v>
      </c>
      <c r="G65" s="157">
        <v>1</v>
      </c>
      <c r="H65" s="156">
        <v>0.36951087816702866</v>
      </c>
      <c r="I65" s="175">
        <v>-2.5622049790480395</v>
      </c>
      <c r="J65" s="176">
        <v>6.8899918082394924</v>
      </c>
      <c r="K65" s="140"/>
      <c r="M65" s="425" t="s">
        <v>51</v>
      </c>
      <c r="N65" s="169" t="s">
        <v>116</v>
      </c>
      <c r="O65" s="170">
        <v>37.661089292016925</v>
      </c>
      <c r="P65" s="171">
        <v>0.74895112256274876</v>
      </c>
      <c r="Q65" s="172">
        <v>36.221411503938363</v>
      </c>
      <c r="R65" s="173">
        <v>39.157989370653148</v>
      </c>
      <c r="T65" s="425" t="s">
        <v>51</v>
      </c>
      <c r="U65" s="408" t="s">
        <v>114</v>
      </c>
      <c r="V65" s="170">
        <v>39.867314938975213</v>
      </c>
      <c r="W65" s="171">
        <v>0.56956569566603965</v>
      </c>
      <c r="X65" s="172">
        <v>38.76647102947009</v>
      </c>
      <c r="Y65" s="173">
        <v>40.999419298062477</v>
      </c>
    </row>
    <row r="66" spans="2:25" x14ac:dyDescent="0.55000000000000004">
      <c r="B66" s="426"/>
      <c r="C66" s="153" t="s">
        <v>58</v>
      </c>
      <c r="D66" s="147" t="str">
        <f t="shared" si="0"/>
        <v>NO</v>
      </c>
      <c r="E66" s="174">
        <v>-1.0494851679026382</v>
      </c>
      <c r="F66" s="156">
        <v>2.1260685665220302</v>
      </c>
      <c r="G66" s="157">
        <v>1</v>
      </c>
      <c r="H66" s="156">
        <v>0.62156952265860277</v>
      </c>
      <c r="I66" s="175">
        <v>-5.2165029869485169</v>
      </c>
      <c r="J66" s="176">
        <v>3.1175326511432404</v>
      </c>
      <c r="K66" s="140"/>
      <c r="M66" s="425" t="s">
        <v>52</v>
      </c>
      <c r="N66" s="153" t="s">
        <v>113</v>
      </c>
      <c r="O66" s="174">
        <v>40.494369364284729</v>
      </c>
      <c r="P66" s="156">
        <v>2.2560676349174882</v>
      </c>
      <c r="Q66" s="175">
        <v>36.305426807958327</v>
      </c>
      <c r="R66" s="176">
        <v>45.166634698580957</v>
      </c>
      <c r="T66" s="425" t="s">
        <v>52</v>
      </c>
      <c r="U66" s="411" t="s">
        <v>115</v>
      </c>
      <c r="V66" s="174">
        <v>39.740028063693281</v>
      </c>
      <c r="W66" s="156">
        <v>2.8021206118435926</v>
      </c>
      <c r="X66" s="175">
        <v>34.610577933401288</v>
      </c>
      <c r="Y66" s="176">
        <v>45.629686783676597</v>
      </c>
    </row>
    <row r="67" spans="2:25" x14ac:dyDescent="0.55000000000000004">
      <c r="B67" s="425"/>
      <c r="C67" s="400" t="s">
        <v>58</v>
      </c>
      <c r="D67" s="147" t="str">
        <f t="shared" si="0"/>
        <v>NO</v>
      </c>
      <c r="E67" s="170">
        <v>-3.9714016224203021</v>
      </c>
      <c r="F67" s="171">
        <v>2.1413970654288956</v>
      </c>
      <c r="G67" s="181">
        <v>1</v>
      </c>
      <c r="H67" s="171">
        <v>6.3655595469808257E-2</v>
      </c>
      <c r="I67" s="172">
        <v>-8.1684627472606977</v>
      </c>
      <c r="J67" s="173">
        <v>0.22565950242009425</v>
      </c>
      <c r="K67" s="140"/>
      <c r="M67" s="425" t="s">
        <v>52</v>
      </c>
      <c r="N67" s="153" t="s">
        <v>114</v>
      </c>
      <c r="O67" s="174">
        <v>43.860149216855106</v>
      </c>
      <c r="P67" s="156">
        <v>0.49079687364400265</v>
      </c>
      <c r="Q67" s="175">
        <v>42.908677040728854</v>
      </c>
      <c r="R67" s="176">
        <v>44.83271967343132</v>
      </c>
      <c r="T67" s="425" t="s">
        <v>51</v>
      </c>
      <c r="U67" s="411" t="s">
        <v>116</v>
      </c>
      <c r="V67" s="174">
        <v>37.661089292016925</v>
      </c>
      <c r="W67" s="156">
        <v>0.74895112256274876</v>
      </c>
      <c r="X67" s="175">
        <v>36.221411503938363</v>
      </c>
      <c r="Y67" s="176">
        <v>39.157989370653148</v>
      </c>
    </row>
    <row r="68" spans="2:25" x14ac:dyDescent="0.55000000000000004">
      <c r="B68" s="425"/>
      <c r="C68" s="153" t="s">
        <v>58</v>
      </c>
      <c r="D68" s="147" t="str">
        <f t="shared" si="0"/>
        <v>NO</v>
      </c>
      <c r="E68" s="174">
        <v>-2.032046354111813</v>
      </c>
      <c r="F68" s="156">
        <v>1.9281020739222483</v>
      </c>
      <c r="G68" s="157">
        <v>1</v>
      </c>
      <c r="H68" s="156">
        <v>0.29192405349591843</v>
      </c>
      <c r="I68" s="175">
        <v>-5.8110569775164036</v>
      </c>
      <c r="J68" s="176">
        <v>1.7469642692927776</v>
      </c>
      <c r="K68" s="140"/>
      <c r="M68" s="425" t="s">
        <v>52</v>
      </c>
      <c r="N68" s="153" t="s">
        <v>115</v>
      </c>
      <c r="O68" s="174">
        <v>39.740028063693281</v>
      </c>
      <c r="P68" s="156">
        <v>2.8021206118435926</v>
      </c>
      <c r="Q68" s="175">
        <v>34.610577933401288</v>
      </c>
      <c r="R68" s="176">
        <v>45.629686783676597</v>
      </c>
      <c r="T68" s="425" t="s">
        <v>52</v>
      </c>
      <c r="U68" s="411" t="s">
        <v>116</v>
      </c>
      <c r="V68" s="174">
        <v>37.6242126370704</v>
      </c>
      <c r="W68" s="156">
        <v>1.7813113000685239</v>
      </c>
      <c r="X68" s="175">
        <v>34.289996641306523</v>
      </c>
      <c r="Y68" s="176">
        <v>41.282633864543634</v>
      </c>
    </row>
    <row r="69" spans="2:25" x14ac:dyDescent="0.55000000000000004">
      <c r="B69" s="426"/>
      <c r="C69" s="401" t="s">
        <v>58</v>
      </c>
      <c r="D69" s="147" t="str">
        <f t="shared" si="0"/>
        <v>NO</v>
      </c>
      <c r="E69" s="174">
        <v>1.0540821045508935</v>
      </c>
      <c r="F69" s="156">
        <v>2.212059766222906</v>
      </c>
      <c r="G69" s="157">
        <v>1</v>
      </c>
      <c r="H69" s="156">
        <v>0.63370673627055307</v>
      </c>
      <c r="I69" s="175">
        <v>-3.2814753688960927</v>
      </c>
      <c r="J69" s="176">
        <v>5.3896395779978796</v>
      </c>
      <c r="K69" s="140"/>
      <c r="M69" s="425" t="s">
        <v>52</v>
      </c>
      <c r="N69" s="162" t="s">
        <v>116</v>
      </c>
      <c r="O69" s="177">
        <v>37.6242126370704</v>
      </c>
      <c r="P69" s="178">
        <v>1.7813113000685239</v>
      </c>
      <c r="Q69" s="179">
        <v>34.289996641306523</v>
      </c>
      <c r="R69" s="180">
        <v>41.282633864543634</v>
      </c>
      <c r="T69" s="425" t="s">
        <v>51</v>
      </c>
      <c r="U69" s="410" t="s">
        <v>115</v>
      </c>
      <c r="V69" s="177">
        <v>32.344317919283903</v>
      </c>
      <c r="W69" s="178">
        <v>4.9227168856403054</v>
      </c>
      <c r="X69" s="179">
        <v>24.002000810075209</v>
      </c>
      <c r="Y69" s="180">
        <v>43.586153918658738</v>
      </c>
    </row>
    <row r="70" spans="2:25" x14ac:dyDescent="0.55000000000000004">
      <c r="B70" s="426" t="s">
        <v>58</v>
      </c>
      <c r="C70" s="153" t="s">
        <v>57</v>
      </c>
      <c r="D70" s="147" t="str">
        <f t="shared" si="0"/>
        <v>NO</v>
      </c>
      <c r="E70" s="174">
        <v>-2.1638934145957265</v>
      </c>
      <c r="F70" s="156">
        <v>2.4113189991870403</v>
      </c>
      <c r="G70" s="157">
        <v>1</v>
      </c>
      <c r="H70" s="156">
        <v>0.36951087816702866</v>
      </c>
      <c r="I70" s="175">
        <v>-6.8899918082394924</v>
      </c>
      <c r="J70" s="176">
        <v>2.5622049790480395</v>
      </c>
      <c r="K70" s="140"/>
    </row>
    <row r="71" spans="2:25" x14ac:dyDescent="0.55000000000000004">
      <c r="B71" s="425" t="s">
        <v>59</v>
      </c>
      <c r="C71" s="153" t="s">
        <v>57</v>
      </c>
      <c r="D71" s="147" t="str">
        <f t="shared" si="0"/>
        <v>NO</v>
      </c>
      <c r="E71" s="174">
        <v>-3.2133785824983647</v>
      </c>
      <c r="F71" s="156">
        <v>2.1495364432164528</v>
      </c>
      <c r="G71" s="157">
        <v>1</v>
      </c>
      <c r="H71" s="156">
        <v>0.13493610360593311</v>
      </c>
      <c r="I71" s="175">
        <v>-7.426392594658938</v>
      </c>
      <c r="J71" s="176">
        <v>0.99963542966220853</v>
      </c>
      <c r="K71" s="140"/>
    </row>
    <row r="72" spans="2:25" x14ac:dyDescent="0.55000000000000004">
      <c r="B72" s="428" t="s">
        <v>62</v>
      </c>
      <c r="C72" s="406" t="s">
        <v>57</v>
      </c>
      <c r="D72" s="147" t="str">
        <f t="shared" si="0"/>
        <v>NO</v>
      </c>
      <c r="E72" s="177">
        <v>-1.109811310044833</v>
      </c>
      <c r="F72" s="178">
        <v>2.2346247516092443</v>
      </c>
      <c r="G72" s="182">
        <v>1</v>
      </c>
      <c r="H72" s="178">
        <v>0.61944064475219451</v>
      </c>
      <c r="I72" s="179">
        <v>-5.4895953421607153</v>
      </c>
      <c r="J72" s="180">
        <v>3.2699727220710493</v>
      </c>
      <c r="K72" s="140"/>
    </row>
    <row r="73" spans="2:25" x14ac:dyDescent="0.55000000000000004">
      <c r="B73" s="890" t="s">
        <v>123</v>
      </c>
      <c r="C73" s="890"/>
      <c r="D73" s="890"/>
      <c r="E73" s="890"/>
      <c r="F73" s="890"/>
      <c r="G73" s="890"/>
      <c r="H73" s="890"/>
      <c r="I73" s="890"/>
      <c r="J73" s="890"/>
      <c r="K73" s="140"/>
    </row>
    <row r="74" spans="2:25" x14ac:dyDescent="0.55000000000000004">
      <c r="B74" s="890" t="s">
        <v>64</v>
      </c>
      <c r="C74" s="890"/>
      <c r="D74" s="890"/>
      <c r="E74" s="890"/>
      <c r="F74" s="890"/>
      <c r="G74" s="890"/>
      <c r="H74" s="890"/>
      <c r="I74" s="890"/>
      <c r="J74" s="890"/>
      <c r="K74" s="140"/>
    </row>
    <row r="78" spans="2:25" x14ac:dyDescent="0.55000000000000004">
      <c r="B78" s="891" t="s">
        <v>53</v>
      </c>
      <c r="C78" s="891"/>
      <c r="D78" s="891"/>
      <c r="E78" s="891"/>
      <c r="F78" s="891"/>
      <c r="G78" s="891"/>
      <c r="H78" s="891"/>
      <c r="I78" s="891"/>
      <c r="J78" s="891"/>
      <c r="K78" s="140"/>
      <c r="M78" s="891" t="s">
        <v>65</v>
      </c>
      <c r="N78" s="891"/>
      <c r="O78" s="891"/>
      <c r="P78" s="140"/>
    </row>
    <row r="79" spans="2:25" ht="23.7" x14ac:dyDescent="0.55000000000000004">
      <c r="B79" s="892" t="s">
        <v>67</v>
      </c>
      <c r="C79" s="892"/>
      <c r="D79" s="402"/>
      <c r="E79" s="894" t="s">
        <v>55</v>
      </c>
      <c r="F79" s="896" t="s">
        <v>2</v>
      </c>
      <c r="G79" s="896" t="s">
        <v>8</v>
      </c>
      <c r="H79" s="896" t="s">
        <v>9</v>
      </c>
      <c r="I79" s="896" t="s">
        <v>56</v>
      </c>
      <c r="J79" s="898"/>
      <c r="K79" s="140"/>
      <c r="M79" s="141" t="s">
        <v>7</v>
      </c>
      <c r="N79" s="142" t="s">
        <v>8</v>
      </c>
      <c r="O79" s="143" t="s">
        <v>9</v>
      </c>
      <c r="P79" s="140"/>
    </row>
    <row r="80" spans="2:25" x14ac:dyDescent="0.55000000000000004">
      <c r="B80" s="893"/>
      <c r="C80" s="893"/>
      <c r="D80" s="403"/>
      <c r="E80" s="895"/>
      <c r="F80" s="897"/>
      <c r="G80" s="897"/>
      <c r="H80" s="897"/>
      <c r="I80" s="142" t="s">
        <v>5</v>
      </c>
      <c r="J80" s="143" t="s">
        <v>6</v>
      </c>
      <c r="K80" s="140"/>
      <c r="M80" s="144">
        <v>66.913398857999894</v>
      </c>
      <c r="N80" s="145">
        <v>11</v>
      </c>
      <c r="O80" s="146">
        <v>4.6971149192387429E-10</v>
      </c>
      <c r="P80" s="140"/>
    </row>
    <row r="81" spans="2:16" x14ac:dyDescent="0.55000000000000004">
      <c r="B81" s="429" t="s">
        <v>69</v>
      </c>
      <c r="C81" s="413" t="s">
        <v>73</v>
      </c>
      <c r="D81" s="413" t="str">
        <f t="shared" ref="D81:D112" si="1">IF(H81&lt;0.05,"YES","NO")</f>
        <v>YES</v>
      </c>
      <c r="E81" s="431" t="s">
        <v>157</v>
      </c>
      <c r="F81" s="432">
        <v>1.3818516015337075</v>
      </c>
      <c r="G81" s="433">
        <v>1</v>
      </c>
      <c r="H81" s="432">
        <v>3.4581053489603386E-2</v>
      </c>
      <c r="I81" s="434">
        <v>0.2117914261374918</v>
      </c>
      <c r="J81" s="435">
        <v>5.628550168107612</v>
      </c>
      <c r="K81" s="140"/>
      <c r="M81" s="890" t="s">
        <v>80</v>
      </c>
      <c r="N81" s="890"/>
      <c r="O81" s="890"/>
      <c r="P81" s="140"/>
    </row>
    <row r="82" spans="2:16" x14ac:dyDescent="0.55000000000000004">
      <c r="B82" s="426" t="s">
        <v>69</v>
      </c>
      <c r="C82" s="412" t="s">
        <v>74</v>
      </c>
      <c r="D82" s="413" t="str">
        <f t="shared" si="1"/>
        <v>YES</v>
      </c>
      <c r="E82" s="414" t="s">
        <v>158</v>
      </c>
      <c r="F82" s="415">
        <v>5.081166234551854</v>
      </c>
      <c r="G82" s="416">
        <v>1</v>
      </c>
      <c r="H82" s="415">
        <v>3.9852946756708807E-2</v>
      </c>
      <c r="I82" s="417">
        <v>0.48426499763122877</v>
      </c>
      <c r="J82" s="418">
        <v>20.402070635996495</v>
      </c>
      <c r="K82" s="140"/>
    </row>
    <row r="83" spans="2:16" x14ac:dyDescent="0.55000000000000004">
      <c r="B83" s="426" t="s">
        <v>69</v>
      </c>
      <c r="C83" s="412" t="s">
        <v>75</v>
      </c>
      <c r="D83" s="413" t="str">
        <f t="shared" si="1"/>
        <v>YES</v>
      </c>
      <c r="E83" s="414" t="s">
        <v>159</v>
      </c>
      <c r="F83" s="415">
        <v>1.4649356815129222</v>
      </c>
      <c r="G83" s="416">
        <v>1</v>
      </c>
      <c r="H83" s="415">
        <v>4.6630585651574741E-4</v>
      </c>
      <c r="I83" s="417">
        <v>2.2551752686478737</v>
      </c>
      <c r="J83" s="418">
        <v>7.9976176195138056</v>
      </c>
      <c r="K83" s="140"/>
    </row>
    <row r="84" spans="2:16" x14ac:dyDescent="0.55000000000000004">
      <c r="B84" s="426" t="s">
        <v>69</v>
      </c>
      <c r="C84" s="412" t="s">
        <v>79</v>
      </c>
      <c r="D84" s="413" t="str">
        <f t="shared" si="1"/>
        <v>YES</v>
      </c>
      <c r="E84" s="414" t="s">
        <v>160</v>
      </c>
      <c r="F84" s="415">
        <v>2.1813249906269063</v>
      </c>
      <c r="G84" s="416">
        <v>1</v>
      </c>
      <c r="H84" s="415">
        <v>1.7931225882388824E-2</v>
      </c>
      <c r="I84" s="417">
        <v>0.88795467882145829</v>
      </c>
      <c r="J84" s="418">
        <v>9.4385915192332703</v>
      </c>
      <c r="K84" s="140"/>
    </row>
    <row r="85" spans="2:16" x14ac:dyDescent="0.55000000000000004">
      <c r="B85" s="430" t="s">
        <v>70</v>
      </c>
      <c r="C85" s="412" t="s">
        <v>72</v>
      </c>
      <c r="D85" s="413" t="str">
        <f t="shared" si="1"/>
        <v>YES</v>
      </c>
      <c r="E85" s="414" t="s">
        <v>162</v>
      </c>
      <c r="F85" s="415">
        <v>1.9982441814584457</v>
      </c>
      <c r="G85" s="416">
        <v>1</v>
      </c>
      <c r="H85" s="415">
        <v>3.3876144476224113E-2</v>
      </c>
      <c r="I85" s="417">
        <v>-8.1558473186553453</v>
      </c>
      <c r="J85" s="418">
        <v>-0.32287406270479968</v>
      </c>
      <c r="K85" s="140"/>
    </row>
    <row r="86" spans="2:16" x14ac:dyDescent="0.55000000000000004">
      <c r="B86" s="430" t="s">
        <v>70</v>
      </c>
      <c r="C86" s="412" t="s">
        <v>77</v>
      </c>
      <c r="D86" s="413" t="str">
        <f t="shared" si="1"/>
        <v>YES</v>
      </c>
      <c r="E86" s="414" t="s">
        <v>161</v>
      </c>
      <c r="F86" s="415">
        <v>1.7443441166823388</v>
      </c>
      <c r="G86" s="416">
        <v>1</v>
      </c>
      <c r="H86" s="415">
        <v>4.0905436892992197E-2</v>
      </c>
      <c r="I86" s="417">
        <v>-6.9851409305535972</v>
      </c>
      <c r="J86" s="418">
        <v>-0.14743763987016312</v>
      </c>
      <c r="K86" s="140"/>
    </row>
    <row r="87" spans="2:16" x14ac:dyDescent="0.55000000000000004">
      <c r="B87" s="430" t="s">
        <v>71</v>
      </c>
      <c r="C87" s="412" t="s">
        <v>74</v>
      </c>
      <c r="D87" s="413" t="str">
        <f t="shared" si="1"/>
        <v>YES</v>
      </c>
      <c r="E87" s="414" t="s">
        <v>163</v>
      </c>
      <c r="F87" s="415">
        <v>5.2794849851337915</v>
      </c>
      <c r="G87" s="416">
        <v>1</v>
      </c>
      <c r="H87" s="415">
        <v>4.1679490583041101E-2</v>
      </c>
      <c r="I87" s="417">
        <v>0.40515949372799298</v>
      </c>
      <c r="J87" s="418">
        <v>21.100360349292416</v>
      </c>
      <c r="K87" s="140"/>
    </row>
    <row r="88" spans="2:16" x14ac:dyDescent="0.55000000000000004">
      <c r="B88" s="430" t="s">
        <v>71</v>
      </c>
      <c r="C88" s="412" t="s">
        <v>75</v>
      </c>
      <c r="D88" s="413" t="str">
        <f t="shared" si="1"/>
        <v>YES</v>
      </c>
      <c r="E88" s="414" t="s">
        <v>164</v>
      </c>
      <c r="F88" s="415">
        <v>2.049572627664848</v>
      </c>
      <c r="G88" s="416">
        <v>1</v>
      </c>
      <c r="H88" s="415">
        <v>7.9956212119074443E-3</v>
      </c>
      <c r="I88" s="417">
        <v>1.4189000148549589</v>
      </c>
      <c r="J88" s="418">
        <v>9.4530770826994051</v>
      </c>
      <c r="K88" s="140"/>
    </row>
    <row r="89" spans="2:16" x14ac:dyDescent="0.55000000000000004">
      <c r="B89" s="430" t="s">
        <v>71</v>
      </c>
      <c r="C89" s="412" t="s">
        <v>79</v>
      </c>
      <c r="D89" s="413" t="str">
        <f t="shared" si="1"/>
        <v>YES</v>
      </c>
      <c r="E89" s="414" t="s">
        <v>165</v>
      </c>
      <c r="F89" s="415">
        <v>2.6101513595645667</v>
      </c>
      <c r="G89" s="416">
        <v>1</v>
      </c>
      <c r="H89" s="415">
        <v>3.601468230744409E-2</v>
      </c>
      <c r="I89" s="417">
        <v>0.3570625447789002</v>
      </c>
      <c r="J89" s="418">
        <v>10.588667862668514</v>
      </c>
      <c r="K89" s="140"/>
    </row>
    <row r="90" spans="2:16" x14ac:dyDescent="0.55000000000000004">
      <c r="B90" s="430" t="s">
        <v>72</v>
      </c>
      <c r="C90" s="412" t="s">
        <v>70</v>
      </c>
      <c r="D90" s="413" t="str">
        <f t="shared" si="1"/>
        <v>YES</v>
      </c>
      <c r="E90" s="414" t="s">
        <v>166</v>
      </c>
      <c r="F90" s="415">
        <v>1.9982441814584466</v>
      </c>
      <c r="G90" s="416">
        <v>1</v>
      </c>
      <c r="H90" s="415">
        <v>3.3876144476224335E-2</v>
      </c>
      <c r="I90" s="417">
        <v>0.3228740627047979</v>
      </c>
      <c r="J90" s="418">
        <v>8.1558473186553471</v>
      </c>
      <c r="K90" s="140"/>
    </row>
    <row r="91" spans="2:16" x14ac:dyDescent="0.55000000000000004">
      <c r="B91" s="427" t="s">
        <v>72</v>
      </c>
      <c r="C91" s="419" t="s">
        <v>73</v>
      </c>
      <c r="D91" s="413" t="str">
        <f t="shared" si="1"/>
        <v>YES</v>
      </c>
      <c r="E91" s="420" t="s">
        <v>167</v>
      </c>
      <c r="F91" s="421">
        <v>1.2791873403364065</v>
      </c>
      <c r="G91" s="422">
        <v>1</v>
      </c>
      <c r="H91" s="421">
        <v>2.6474805078313679E-4</v>
      </c>
      <c r="I91" s="423">
        <v>2.1587445668091494</v>
      </c>
      <c r="J91" s="424">
        <v>7.1730667998870228</v>
      </c>
      <c r="K91" s="140"/>
    </row>
    <row r="92" spans="2:16" x14ac:dyDescent="0.55000000000000004">
      <c r="B92" s="427" t="s">
        <v>72</v>
      </c>
      <c r="C92" s="412" t="s">
        <v>74</v>
      </c>
      <c r="D92" s="413" t="str">
        <f t="shared" si="1"/>
        <v>YES</v>
      </c>
      <c r="E92" s="414" t="s">
        <v>168</v>
      </c>
      <c r="F92" s="415">
        <v>5.0707353857951167</v>
      </c>
      <c r="G92" s="416">
        <v>1</v>
      </c>
      <c r="H92" s="415">
        <v>1.6226794354622154E-2</v>
      </c>
      <c r="I92" s="417">
        <v>2.2504439717481528</v>
      </c>
      <c r="J92" s="418">
        <v>22.127361434330638</v>
      </c>
      <c r="K92" s="140"/>
    </row>
    <row r="93" spans="2:16" x14ac:dyDescent="0.55000000000000004">
      <c r="B93" s="430" t="s">
        <v>72</v>
      </c>
      <c r="C93" s="412" t="s">
        <v>75</v>
      </c>
      <c r="D93" s="413" t="str">
        <f t="shared" si="1"/>
        <v>YES</v>
      </c>
      <c r="E93" s="414" t="s">
        <v>169</v>
      </c>
      <c r="F93" s="415">
        <v>1.4081095507580843</v>
      </c>
      <c r="G93" s="416">
        <v>1</v>
      </c>
      <c r="H93" s="415">
        <v>1.0587337319067913E-6</v>
      </c>
      <c r="I93" s="417">
        <v>4.1122873245336535</v>
      </c>
      <c r="J93" s="418">
        <v>9.6319753360790941</v>
      </c>
      <c r="K93" s="140"/>
    </row>
    <row r="94" spans="2:16" x14ac:dyDescent="0.55000000000000004">
      <c r="B94" s="430" t="s">
        <v>72</v>
      </c>
      <c r="C94" s="412" t="s">
        <v>79</v>
      </c>
      <c r="D94" s="413" t="str">
        <f t="shared" si="1"/>
        <v>YES</v>
      </c>
      <c r="E94" s="414" t="s">
        <v>170</v>
      </c>
      <c r="F94" s="415">
        <v>2.0890655638966411</v>
      </c>
      <c r="G94" s="416">
        <v>1</v>
      </c>
      <c r="H94" s="415">
        <v>9.4225478336806834E-4</v>
      </c>
      <c r="I94" s="417">
        <v>2.8145147186726245</v>
      </c>
      <c r="J94" s="418">
        <v>11.003501251833173</v>
      </c>
      <c r="K94" s="140"/>
    </row>
    <row r="95" spans="2:16" x14ac:dyDescent="0.55000000000000004">
      <c r="B95" s="430" t="s">
        <v>73</v>
      </c>
      <c r="C95" s="412" t="s">
        <v>69</v>
      </c>
      <c r="D95" s="413" t="str">
        <f t="shared" si="1"/>
        <v>YES</v>
      </c>
      <c r="E95" s="414" t="s">
        <v>174</v>
      </c>
      <c r="F95" s="415">
        <v>1.3818516015337075</v>
      </c>
      <c r="G95" s="416">
        <v>1</v>
      </c>
      <c r="H95" s="415">
        <v>3.4581053489603386E-2</v>
      </c>
      <c r="I95" s="417">
        <v>-5.628550168107612</v>
      </c>
      <c r="J95" s="418">
        <v>-0.2117914261374918</v>
      </c>
      <c r="K95" s="140"/>
    </row>
    <row r="96" spans="2:16" x14ac:dyDescent="0.55000000000000004">
      <c r="B96" s="427" t="s">
        <v>73</v>
      </c>
      <c r="C96" s="412" t="s">
        <v>72</v>
      </c>
      <c r="D96" s="413" t="str">
        <f t="shared" si="1"/>
        <v>YES</v>
      </c>
      <c r="E96" s="414" t="s">
        <v>173</v>
      </c>
      <c r="F96" s="415">
        <v>1.2791873403364058</v>
      </c>
      <c r="G96" s="416">
        <v>1</v>
      </c>
      <c r="H96" s="415">
        <v>2.6474805078313679E-4</v>
      </c>
      <c r="I96" s="417">
        <v>-7.173066799887021</v>
      </c>
      <c r="J96" s="418">
        <v>-2.1587445668091507</v>
      </c>
      <c r="K96" s="140"/>
    </row>
    <row r="97" spans="2:11" x14ac:dyDescent="0.55000000000000004">
      <c r="B97" s="427" t="s">
        <v>73</v>
      </c>
      <c r="C97" s="412" t="s">
        <v>75</v>
      </c>
      <c r="D97" s="413" t="str">
        <f t="shared" si="1"/>
        <v>YES</v>
      </c>
      <c r="E97" s="414" t="s">
        <v>172</v>
      </c>
      <c r="F97" s="415">
        <v>0.85362183025179228</v>
      </c>
      <c r="G97" s="416">
        <v>1</v>
      </c>
      <c r="H97" s="415">
        <v>9.7507044861762093E-3</v>
      </c>
      <c r="I97" s="417">
        <v>0.53315760324761174</v>
      </c>
      <c r="J97" s="418">
        <v>3.8792936906689635</v>
      </c>
      <c r="K97" s="140"/>
    </row>
    <row r="98" spans="2:11" x14ac:dyDescent="0.55000000000000004">
      <c r="B98" s="427" t="s">
        <v>73</v>
      </c>
      <c r="C98" s="412" t="s">
        <v>77</v>
      </c>
      <c r="D98" s="413" t="str">
        <f t="shared" si="1"/>
        <v>YES</v>
      </c>
      <c r="E98" s="414" t="s">
        <v>171</v>
      </c>
      <c r="F98" s="415">
        <v>0.75185547338454017</v>
      </c>
      <c r="G98" s="416">
        <v>1</v>
      </c>
      <c r="H98" s="415">
        <v>1.0924050919403072E-7</v>
      </c>
      <c r="I98" s="417">
        <v>-5.4664439272929055</v>
      </c>
      <c r="J98" s="418">
        <v>-2.519224628466882</v>
      </c>
      <c r="K98" s="140"/>
    </row>
    <row r="99" spans="2:11" x14ac:dyDescent="0.55000000000000004">
      <c r="B99" s="430" t="s">
        <v>74</v>
      </c>
      <c r="C99" s="412" t="s">
        <v>69</v>
      </c>
      <c r="D99" s="413" t="str">
        <f t="shared" si="1"/>
        <v>YES</v>
      </c>
      <c r="E99" s="414" t="s">
        <v>175</v>
      </c>
      <c r="F99" s="415">
        <v>5.081166234551854</v>
      </c>
      <c r="G99" s="416">
        <v>1</v>
      </c>
      <c r="H99" s="415">
        <v>3.9852946756708807E-2</v>
      </c>
      <c r="I99" s="417">
        <v>-20.402070635996495</v>
      </c>
      <c r="J99" s="418">
        <v>-0.48426499763122877</v>
      </c>
      <c r="K99" s="140"/>
    </row>
    <row r="100" spans="2:11" x14ac:dyDescent="0.55000000000000004">
      <c r="B100" s="430" t="s">
        <v>74</v>
      </c>
      <c r="C100" s="412" t="s">
        <v>71</v>
      </c>
      <c r="D100" s="413" t="str">
        <f t="shared" si="1"/>
        <v>YES</v>
      </c>
      <c r="E100" s="414" t="s">
        <v>176</v>
      </c>
      <c r="F100" s="415">
        <v>5.2794849851337915</v>
      </c>
      <c r="G100" s="416">
        <v>1</v>
      </c>
      <c r="H100" s="415">
        <v>4.1679490583041101E-2</v>
      </c>
      <c r="I100" s="417">
        <v>-21.100360349292416</v>
      </c>
      <c r="J100" s="418">
        <v>-0.40515949372799298</v>
      </c>
      <c r="K100" s="140"/>
    </row>
    <row r="101" spans="2:11" x14ac:dyDescent="0.55000000000000004">
      <c r="B101" s="430" t="s">
        <v>74</v>
      </c>
      <c r="C101" s="412" t="s">
        <v>72</v>
      </c>
      <c r="D101" s="413" t="str">
        <f t="shared" si="1"/>
        <v>YES</v>
      </c>
      <c r="E101" s="414" t="s">
        <v>177</v>
      </c>
      <c r="F101" s="415">
        <v>5.0707353857951167</v>
      </c>
      <c r="G101" s="416">
        <v>1</v>
      </c>
      <c r="H101" s="415">
        <v>1.6226794354622154E-2</v>
      </c>
      <c r="I101" s="417">
        <v>-22.127361434330638</v>
      </c>
      <c r="J101" s="418">
        <v>-2.2504439717481528</v>
      </c>
      <c r="K101" s="140"/>
    </row>
    <row r="102" spans="2:11" x14ac:dyDescent="0.55000000000000004">
      <c r="B102" s="427" t="s">
        <v>74</v>
      </c>
      <c r="C102" s="419" t="s">
        <v>77</v>
      </c>
      <c r="D102" s="413" t="str">
        <f t="shared" si="1"/>
        <v>YES</v>
      </c>
      <c r="E102" s="420" t="s">
        <v>178</v>
      </c>
      <c r="F102" s="421">
        <v>4.9471227099544368</v>
      </c>
      <c r="G102" s="422">
        <v>1</v>
      </c>
      <c r="H102" s="421">
        <v>1.9923595345740397E-2</v>
      </c>
      <c r="I102" s="423">
        <v>-21.212013636182089</v>
      </c>
      <c r="J102" s="424">
        <v>-1.8196489589603182</v>
      </c>
      <c r="K102" s="140"/>
    </row>
    <row r="103" spans="2:11" x14ac:dyDescent="0.55000000000000004">
      <c r="B103" s="427" t="s">
        <v>75</v>
      </c>
      <c r="C103" s="412" t="s">
        <v>69</v>
      </c>
      <c r="D103" s="413" t="str">
        <f t="shared" si="1"/>
        <v>YES</v>
      </c>
      <c r="E103" s="414" t="s">
        <v>179</v>
      </c>
      <c r="F103" s="415">
        <v>1.464935681512922</v>
      </c>
      <c r="G103" s="416">
        <v>1</v>
      </c>
      <c r="H103" s="415">
        <v>4.6630585651574741E-4</v>
      </c>
      <c r="I103" s="417">
        <v>-7.9976176195138047</v>
      </c>
      <c r="J103" s="418">
        <v>-2.2551752686478741</v>
      </c>
      <c r="K103" s="140"/>
    </row>
    <row r="104" spans="2:11" x14ac:dyDescent="0.55000000000000004">
      <c r="B104" s="430" t="s">
        <v>75</v>
      </c>
      <c r="C104" s="412" t="s">
        <v>71</v>
      </c>
      <c r="D104" s="413" t="str">
        <f t="shared" si="1"/>
        <v>YES</v>
      </c>
      <c r="E104" s="414" t="s">
        <v>180</v>
      </c>
      <c r="F104" s="415">
        <v>2.049572627664848</v>
      </c>
      <c r="G104" s="416">
        <v>1</v>
      </c>
      <c r="H104" s="415">
        <v>7.9956212119074443E-3</v>
      </c>
      <c r="I104" s="417">
        <v>-9.4530770826994051</v>
      </c>
      <c r="J104" s="418">
        <v>-1.4189000148549589</v>
      </c>
      <c r="K104" s="140"/>
    </row>
    <row r="105" spans="2:11" x14ac:dyDescent="0.55000000000000004">
      <c r="B105" s="430" t="s">
        <v>75</v>
      </c>
      <c r="C105" s="412" t="s">
        <v>72</v>
      </c>
      <c r="D105" s="413" t="str">
        <f t="shared" si="1"/>
        <v>YES</v>
      </c>
      <c r="E105" s="414" t="s">
        <v>181</v>
      </c>
      <c r="F105" s="415">
        <v>1.4081095507580839</v>
      </c>
      <c r="G105" s="416">
        <v>1</v>
      </c>
      <c r="H105" s="415">
        <v>1.0587337319067913E-6</v>
      </c>
      <c r="I105" s="417">
        <v>-9.6319753360790923</v>
      </c>
      <c r="J105" s="418">
        <v>-4.1122873245336553</v>
      </c>
      <c r="K105" s="140"/>
    </row>
    <row r="106" spans="2:11" x14ac:dyDescent="0.55000000000000004">
      <c r="B106" s="427" t="s">
        <v>75</v>
      </c>
      <c r="C106" s="412" t="s">
        <v>73</v>
      </c>
      <c r="D106" s="413" t="str">
        <f t="shared" si="1"/>
        <v>YES</v>
      </c>
      <c r="E106" s="414" t="s">
        <v>182</v>
      </c>
      <c r="F106" s="415">
        <v>0.85362183025179217</v>
      </c>
      <c r="G106" s="416">
        <v>1</v>
      </c>
      <c r="H106" s="415">
        <v>9.7507044861762093E-3</v>
      </c>
      <c r="I106" s="417">
        <v>-3.8792936906689635</v>
      </c>
      <c r="J106" s="418">
        <v>-0.53315760324761197</v>
      </c>
      <c r="K106" s="140"/>
    </row>
    <row r="107" spans="2:11" x14ac:dyDescent="0.55000000000000004">
      <c r="B107" s="430" t="s">
        <v>75</v>
      </c>
      <c r="C107" s="412" t="s">
        <v>77</v>
      </c>
      <c r="D107" s="413" t="str">
        <f t="shared" si="1"/>
        <v>YES</v>
      </c>
      <c r="E107" s="414" t="s">
        <v>183</v>
      </c>
      <c r="F107" s="415">
        <v>0.89543808002940162</v>
      </c>
      <c r="G107" s="416">
        <v>1</v>
      </c>
      <c r="H107" s="415">
        <v>4.4237946639213988E-12</v>
      </c>
      <c r="I107" s="417">
        <v>-7.9540863120815022</v>
      </c>
      <c r="J107" s="418">
        <v>-4.4440335375948603</v>
      </c>
      <c r="K107" s="140"/>
    </row>
    <row r="108" spans="2:11" x14ac:dyDescent="0.55000000000000004">
      <c r="B108" s="430" t="s">
        <v>77</v>
      </c>
      <c r="C108" s="412" t="s">
        <v>70</v>
      </c>
      <c r="D108" s="413" t="str">
        <f t="shared" si="1"/>
        <v>YES</v>
      </c>
      <c r="E108" s="414" t="s">
        <v>184</v>
      </c>
      <c r="F108" s="415">
        <v>1.7443441166823388</v>
      </c>
      <c r="G108" s="416">
        <v>1</v>
      </c>
      <c r="H108" s="415">
        <v>4.0905436892992642E-2</v>
      </c>
      <c r="I108" s="417">
        <v>0.14743763987016312</v>
      </c>
      <c r="J108" s="418">
        <v>6.9851409305535972</v>
      </c>
      <c r="K108" s="140"/>
    </row>
    <row r="109" spans="2:11" x14ac:dyDescent="0.55000000000000004">
      <c r="B109" s="430" t="s">
        <v>77</v>
      </c>
      <c r="C109" s="412" t="s">
        <v>73</v>
      </c>
      <c r="D109" s="413" t="str">
        <f t="shared" si="1"/>
        <v>YES</v>
      </c>
      <c r="E109" s="414" t="s">
        <v>185</v>
      </c>
      <c r="F109" s="415">
        <v>0.75185547338453995</v>
      </c>
      <c r="G109" s="416">
        <v>1</v>
      </c>
      <c r="H109" s="415">
        <v>1.0924050919403072E-7</v>
      </c>
      <c r="I109" s="417">
        <v>2.5192246284668824</v>
      </c>
      <c r="J109" s="418">
        <v>5.4664439272929046</v>
      </c>
      <c r="K109" s="140"/>
    </row>
    <row r="110" spans="2:11" x14ac:dyDescent="0.55000000000000004">
      <c r="B110" s="430" t="s">
        <v>77</v>
      </c>
      <c r="C110" s="412" t="s">
        <v>74</v>
      </c>
      <c r="D110" s="413" t="str">
        <f t="shared" si="1"/>
        <v>YES</v>
      </c>
      <c r="E110" s="414" t="s">
        <v>186</v>
      </c>
      <c r="F110" s="415">
        <v>4.9471227099544368</v>
      </c>
      <c r="G110" s="416">
        <v>1</v>
      </c>
      <c r="H110" s="415">
        <v>1.9923595345740397E-2</v>
      </c>
      <c r="I110" s="417">
        <v>1.8196489589603182</v>
      </c>
      <c r="J110" s="418">
        <v>21.212013636182089</v>
      </c>
      <c r="K110" s="140"/>
    </row>
    <row r="111" spans="2:11" x14ac:dyDescent="0.55000000000000004">
      <c r="B111" s="427" t="s">
        <v>77</v>
      </c>
      <c r="C111" s="412" t="s">
        <v>75</v>
      </c>
      <c r="D111" s="413" t="str">
        <f t="shared" si="1"/>
        <v>YES</v>
      </c>
      <c r="E111" s="414" t="s">
        <v>187</v>
      </c>
      <c r="F111" s="415">
        <v>0.89543808002940206</v>
      </c>
      <c r="G111" s="416">
        <v>1</v>
      </c>
      <c r="H111" s="415">
        <v>4.4237946639213988E-12</v>
      </c>
      <c r="I111" s="417">
        <v>4.4440335375948585</v>
      </c>
      <c r="J111" s="418">
        <v>7.954086312081504</v>
      </c>
      <c r="K111" s="140"/>
    </row>
    <row r="112" spans="2:11" x14ac:dyDescent="0.55000000000000004">
      <c r="B112" s="430" t="s">
        <v>77</v>
      </c>
      <c r="C112" s="412" t="s">
        <v>79</v>
      </c>
      <c r="D112" s="413" t="str">
        <f t="shared" si="1"/>
        <v>YES</v>
      </c>
      <c r="E112" s="414" t="s">
        <v>188</v>
      </c>
      <c r="F112" s="415">
        <v>1.9365709766972212</v>
      </c>
      <c r="G112" s="416">
        <v>1</v>
      </c>
      <c r="H112" s="415">
        <v>1.2814949332148329E-3</v>
      </c>
      <c r="I112" s="417">
        <v>2.4403272119525972</v>
      </c>
      <c r="J112" s="418">
        <v>10.031545947616815</v>
      </c>
      <c r="K112" s="140"/>
    </row>
    <row r="113" spans="2:11" x14ac:dyDescent="0.55000000000000004">
      <c r="B113" s="427" t="s">
        <v>79</v>
      </c>
      <c r="C113" s="419" t="s">
        <v>69</v>
      </c>
      <c r="D113" s="413" t="str">
        <f t="shared" ref="D113:D144" si="2">IF(H113&lt;0.05,"YES","NO")</f>
        <v>YES</v>
      </c>
      <c r="E113" s="420" t="s">
        <v>189</v>
      </c>
      <c r="F113" s="421">
        <v>2.1813249906269063</v>
      </c>
      <c r="G113" s="422">
        <v>1</v>
      </c>
      <c r="H113" s="421">
        <v>1.7931225882388824E-2</v>
      </c>
      <c r="I113" s="423">
        <v>-9.4385915192332703</v>
      </c>
      <c r="J113" s="424">
        <v>-0.88795467882145829</v>
      </c>
      <c r="K113" s="140"/>
    </row>
    <row r="114" spans="2:11" x14ac:dyDescent="0.55000000000000004">
      <c r="B114" s="427" t="s">
        <v>79</v>
      </c>
      <c r="C114" s="412" t="s">
        <v>71</v>
      </c>
      <c r="D114" s="413" t="str">
        <f t="shared" si="2"/>
        <v>YES</v>
      </c>
      <c r="E114" s="414" t="s">
        <v>190</v>
      </c>
      <c r="F114" s="415">
        <v>2.6101513595645667</v>
      </c>
      <c r="G114" s="416">
        <v>1</v>
      </c>
      <c r="H114" s="415">
        <v>3.601468230744409E-2</v>
      </c>
      <c r="I114" s="417">
        <v>-10.588667862668514</v>
      </c>
      <c r="J114" s="418">
        <v>-0.3570625447789002</v>
      </c>
      <c r="K114" s="140"/>
    </row>
    <row r="115" spans="2:11" x14ac:dyDescent="0.55000000000000004">
      <c r="B115" s="430" t="s">
        <v>79</v>
      </c>
      <c r="C115" s="412" t="s">
        <v>72</v>
      </c>
      <c r="D115" s="413" t="str">
        <f t="shared" si="2"/>
        <v>YES</v>
      </c>
      <c r="E115" s="414" t="s">
        <v>191</v>
      </c>
      <c r="F115" s="415">
        <v>2.0890655638966402</v>
      </c>
      <c r="G115" s="416">
        <v>1</v>
      </c>
      <c r="H115" s="415">
        <v>9.4225478336806834E-4</v>
      </c>
      <c r="I115" s="417">
        <v>-11.003501251833171</v>
      </c>
      <c r="J115" s="418">
        <v>-2.8145147186726254</v>
      </c>
      <c r="K115" s="140"/>
    </row>
    <row r="116" spans="2:11" x14ac:dyDescent="0.55000000000000004">
      <c r="B116" s="430" t="s">
        <v>79</v>
      </c>
      <c r="C116" s="412" t="s">
        <v>77</v>
      </c>
      <c r="D116" s="413" t="str">
        <f t="shared" si="2"/>
        <v>YES</v>
      </c>
      <c r="E116" s="414" t="s">
        <v>192</v>
      </c>
      <c r="F116" s="415">
        <v>1.9365709766972214</v>
      </c>
      <c r="G116" s="416">
        <v>1</v>
      </c>
      <c r="H116" s="415">
        <v>1.2814949332148329E-3</v>
      </c>
      <c r="I116" s="417">
        <v>-10.031545947616817</v>
      </c>
      <c r="J116" s="418">
        <v>-2.4403272119525967</v>
      </c>
      <c r="K116" s="140"/>
    </row>
    <row r="117" spans="2:11" x14ac:dyDescent="0.55000000000000004">
      <c r="B117" s="426" t="s">
        <v>68</v>
      </c>
      <c r="C117" s="401" t="s">
        <v>69</v>
      </c>
      <c r="D117" s="147" t="str">
        <f t="shared" si="2"/>
        <v>NO</v>
      </c>
      <c r="E117" s="174">
        <v>-1.0890181769201845</v>
      </c>
      <c r="F117" s="156">
        <v>2.7207656554713111</v>
      </c>
      <c r="G117" s="157">
        <v>1</v>
      </c>
      <c r="H117" s="156">
        <v>0.68896380395614731</v>
      </c>
      <c r="I117" s="175">
        <v>-6.4216208720174661</v>
      </c>
      <c r="J117" s="176">
        <v>4.243584518177097</v>
      </c>
      <c r="K117" s="140"/>
    </row>
    <row r="118" spans="2:11" x14ac:dyDescent="0.55000000000000004">
      <c r="B118" s="426"/>
      <c r="C118" s="153" t="s">
        <v>70</v>
      </c>
      <c r="D118" s="147" t="str">
        <f t="shared" si="2"/>
        <v>NO</v>
      </c>
      <c r="E118" s="174">
        <v>1.4046076275343538</v>
      </c>
      <c r="F118" s="156">
        <v>2.6840454087186245</v>
      </c>
      <c r="G118" s="157">
        <v>1</v>
      </c>
      <c r="H118" s="156">
        <v>0.60075340402181299</v>
      </c>
      <c r="I118" s="175">
        <v>-3.8560247064242379</v>
      </c>
      <c r="J118" s="176">
        <v>6.6652399614929454</v>
      </c>
      <c r="K118" s="140"/>
    </row>
    <row r="119" spans="2:11" x14ac:dyDescent="0.55000000000000004">
      <c r="B119" s="425"/>
      <c r="C119" s="401" t="s">
        <v>71</v>
      </c>
      <c r="D119" s="147" t="str">
        <f t="shared" si="2"/>
        <v>NO</v>
      </c>
      <c r="E119" s="174">
        <v>-1.3986102816165271</v>
      </c>
      <c r="F119" s="156">
        <v>3.2452715921178736</v>
      </c>
      <c r="G119" s="157">
        <v>1</v>
      </c>
      <c r="H119" s="156">
        <v>0.66649117358126064</v>
      </c>
      <c r="I119" s="175">
        <v>-7.7592257222185186</v>
      </c>
      <c r="J119" s="176">
        <v>4.9620051589854643</v>
      </c>
      <c r="K119" s="140"/>
    </row>
    <row r="120" spans="2:11" x14ac:dyDescent="0.55000000000000004">
      <c r="B120" s="425"/>
      <c r="C120" s="401" t="s">
        <v>72</v>
      </c>
      <c r="D120" s="147" t="str">
        <f t="shared" si="2"/>
        <v>NO</v>
      </c>
      <c r="E120" s="174">
        <v>-2.834753063145719</v>
      </c>
      <c r="F120" s="156">
        <v>2.5932309542055969</v>
      </c>
      <c r="G120" s="157">
        <v>1</v>
      </c>
      <c r="H120" s="156">
        <v>0.27433426944241701</v>
      </c>
      <c r="I120" s="175">
        <v>-7.9173923369831263</v>
      </c>
      <c r="J120" s="176">
        <v>2.2478862106916884</v>
      </c>
      <c r="K120" s="140"/>
    </row>
    <row r="121" spans="2:11" x14ac:dyDescent="0.55000000000000004">
      <c r="B121" s="426"/>
      <c r="C121" s="153" t="s">
        <v>73</v>
      </c>
      <c r="D121" s="147" t="str">
        <f t="shared" si="2"/>
        <v>NO</v>
      </c>
      <c r="E121" s="174">
        <v>1.8311526202023671</v>
      </c>
      <c r="F121" s="156">
        <v>2.4203567673015929</v>
      </c>
      <c r="G121" s="157">
        <v>1</v>
      </c>
      <c r="H121" s="156">
        <v>0.4493116550769003</v>
      </c>
      <c r="I121" s="175">
        <v>-2.9126594734465465</v>
      </c>
      <c r="J121" s="176">
        <v>6.5749647138512808</v>
      </c>
      <c r="K121" s="140"/>
    </row>
    <row r="122" spans="2:11" x14ac:dyDescent="0.55000000000000004">
      <c r="B122" s="426"/>
      <c r="C122" s="153" t="s">
        <v>74</v>
      </c>
      <c r="D122" s="147" t="str">
        <f t="shared" si="2"/>
        <v>NO</v>
      </c>
      <c r="E122" s="174">
        <v>9.3541496398936772</v>
      </c>
      <c r="F122" s="156">
        <v>5.4559016977499919</v>
      </c>
      <c r="G122" s="157">
        <v>1</v>
      </c>
      <c r="H122" s="156">
        <v>8.6436729249842914E-2</v>
      </c>
      <c r="I122" s="175">
        <v>-1.3392211908872405</v>
      </c>
      <c r="J122" s="176">
        <v>20.047520470674595</v>
      </c>
      <c r="K122" s="140"/>
    </row>
    <row r="123" spans="2:11" x14ac:dyDescent="0.55000000000000004">
      <c r="B123" s="426"/>
      <c r="C123" s="153" t="s">
        <v>75</v>
      </c>
      <c r="D123" s="147" t="str">
        <f t="shared" si="2"/>
        <v>NO</v>
      </c>
      <c r="E123" s="174">
        <v>4.0373782671606548</v>
      </c>
      <c r="F123" s="156">
        <v>2.4687344092330168</v>
      </c>
      <c r="G123" s="157">
        <v>1</v>
      </c>
      <c r="H123" s="156">
        <v>0.10196437262055791</v>
      </c>
      <c r="I123" s="175">
        <v>-0.80125226233082447</v>
      </c>
      <c r="J123" s="176">
        <v>8.8760087966521333</v>
      </c>
      <c r="K123" s="140"/>
    </row>
    <row r="124" spans="2:11" x14ac:dyDescent="0.55000000000000004">
      <c r="B124" s="425"/>
      <c r="C124" s="400" t="s">
        <v>76</v>
      </c>
      <c r="D124" s="147" t="str">
        <f t="shared" si="2"/>
        <v>NO</v>
      </c>
      <c r="E124" s="170">
        <v>1.2040981948928504</v>
      </c>
      <c r="F124" s="171">
        <v>3.2593807652167954</v>
      </c>
      <c r="G124" s="181">
        <v>1</v>
      </c>
      <c r="H124" s="171">
        <v>0.71181063367475228</v>
      </c>
      <c r="I124" s="172">
        <v>-5.1841707168346689</v>
      </c>
      <c r="J124" s="173">
        <v>7.5923671066203697</v>
      </c>
      <c r="K124" s="140"/>
    </row>
    <row r="125" spans="2:11" x14ac:dyDescent="0.55000000000000004">
      <c r="B125" s="425"/>
      <c r="C125" s="153" t="s">
        <v>77</v>
      </c>
      <c r="D125" s="147" t="str">
        <f t="shared" si="2"/>
        <v>NO</v>
      </c>
      <c r="E125" s="174">
        <v>-2.1616816576775264</v>
      </c>
      <c r="F125" s="156">
        <v>2.403040442964242</v>
      </c>
      <c r="G125" s="157">
        <v>1</v>
      </c>
      <c r="H125" s="156">
        <v>0.36835387676628328</v>
      </c>
      <c r="I125" s="175">
        <v>-6.8715543792806173</v>
      </c>
      <c r="J125" s="176">
        <v>2.5481910639255645</v>
      </c>
      <c r="K125" s="140"/>
    </row>
    <row r="126" spans="2:11" x14ac:dyDescent="0.55000000000000004">
      <c r="B126" s="426"/>
      <c r="C126" s="401" t="s">
        <v>78</v>
      </c>
      <c r="D126" s="147" t="str">
        <f t="shared" si="2"/>
        <v>NO</v>
      </c>
      <c r="E126" s="174">
        <v>1.9584394954842992</v>
      </c>
      <c r="F126" s="156">
        <v>3.658633860153508</v>
      </c>
      <c r="G126" s="157">
        <v>1</v>
      </c>
      <c r="H126" s="156">
        <v>0.59244756828934797</v>
      </c>
      <c r="I126" s="175">
        <v>-5.2123511030353278</v>
      </c>
      <c r="J126" s="176">
        <v>9.1292300940039262</v>
      </c>
      <c r="K126" s="140"/>
    </row>
    <row r="127" spans="2:11" x14ac:dyDescent="0.55000000000000004">
      <c r="B127" s="425"/>
      <c r="C127" s="401" t="s">
        <v>79</v>
      </c>
      <c r="D127" s="147" t="str">
        <f t="shared" si="2"/>
        <v>NO</v>
      </c>
      <c r="E127" s="174">
        <v>4.0742549221071798</v>
      </c>
      <c r="F127" s="156">
        <v>2.9507273251005164</v>
      </c>
      <c r="G127" s="157">
        <v>1</v>
      </c>
      <c r="H127" s="156">
        <v>0.16735186336401686</v>
      </c>
      <c r="I127" s="175">
        <v>-1.7090643632880429</v>
      </c>
      <c r="J127" s="176">
        <v>9.8575742075024024</v>
      </c>
      <c r="K127" s="140"/>
    </row>
    <row r="128" spans="2:11" x14ac:dyDescent="0.55000000000000004">
      <c r="B128" s="426" t="s">
        <v>69</v>
      </c>
      <c r="C128" s="401" t="s">
        <v>68</v>
      </c>
      <c r="D128" s="147" t="str">
        <f t="shared" si="2"/>
        <v>NO</v>
      </c>
      <c r="E128" s="174">
        <v>1.0890181769201845</v>
      </c>
      <c r="F128" s="156">
        <v>2.7207656554713111</v>
      </c>
      <c r="G128" s="157">
        <v>1</v>
      </c>
      <c r="H128" s="156">
        <v>0.68896380395614731</v>
      </c>
      <c r="I128" s="175">
        <v>-4.243584518177097</v>
      </c>
      <c r="J128" s="176">
        <v>6.4216208720174661</v>
      </c>
      <c r="K128" s="140"/>
    </row>
    <row r="129" spans="2:11" x14ac:dyDescent="0.55000000000000004">
      <c r="B129" s="425"/>
      <c r="C129" s="401" t="s">
        <v>70</v>
      </c>
      <c r="D129" s="147" t="str">
        <f t="shared" si="2"/>
        <v>NO</v>
      </c>
      <c r="E129" s="174">
        <v>2.4936258044545383</v>
      </c>
      <c r="F129" s="156">
        <v>2.2606321853994467</v>
      </c>
      <c r="G129" s="157">
        <v>1</v>
      </c>
      <c r="H129" s="156">
        <v>0.26999863860817286</v>
      </c>
      <c r="I129" s="175">
        <v>-1.9371318612204504</v>
      </c>
      <c r="J129" s="176">
        <v>6.924383470129527</v>
      </c>
      <c r="K129" s="140"/>
    </row>
    <row r="130" spans="2:11" x14ac:dyDescent="0.55000000000000004">
      <c r="B130" s="425"/>
      <c r="C130" s="401" t="s">
        <v>71</v>
      </c>
      <c r="D130" s="147" t="str">
        <f t="shared" si="2"/>
        <v>NO</v>
      </c>
      <c r="E130" s="174">
        <v>-0.30959210469634257</v>
      </c>
      <c r="F130" s="156">
        <v>2.1181541642624673</v>
      </c>
      <c r="G130" s="157">
        <v>1</v>
      </c>
      <c r="H130" s="156">
        <v>0.88379407847515645</v>
      </c>
      <c r="I130" s="175">
        <v>-4.4610979803543147</v>
      </c>
      <c r="J130" s="176">
        <v>3.8419137709616296</v>
      </c>
      <c r="K130" s="140"/>
    </row>
    <row r="131" spans="2:11" x14ac:dyDescent="0.55000000000000004">
      <c r="B131" s="425"/>
      <c r="C131" s="401" t="s">
        <v>72</v>
      </c>
      <c r="D131" s="147" t="str">
        <f t="shared" si="2"/>
        <v>NO</v>
      </c>
      <c r="E131" s="174">
        <v>-1.7457348862255344</v>
      </c>
      <c r="F131" s="156">
        <v>1.6662033937934264</v>
      </c>
      <c r="G131" s="157">
        <v>1</v>
      </c>
      <c r="H131" s="156">
        <v>0.29476202458540823</v>
      </c>
      <c r="I131" s="175">
        <v>-5.0114335289790581</v>
      </c>
      <c r="J131" s="176">
        <v>1.5199637565279898</v>
      </c>
      <c r="K131" s="140"/>
    </row>
    <row r="132" spans="2:11" x14ac:dyDescent="0.55000000000000004">
      <c r="B132" s="426"/>
      <c r="C132" s="153" t="s">
        <v>76</v>
      </c>
      <c r="D132" s="147" t="str">
        <f t="shared" si="2"/>
        <v>NO</v>
      </c>
      <c r="E132" s="174">
        <v>2.293116371813035</v>
      </c>
      <c r="F132" s="156">
        <v>2.5835924485692159</v>
      </c>
      <c r="G132" s="157">
        <v>1</v>
      </c>
      <c r="H132" s="156">
        <v>0.37477267548260307</v>
      </c>
      <c r="I132" s="175">
        <v>-2.7706317781122793</v>
      </c>
      <c r="J132" s="176">
        <v>7.3568645217383493</v>
      </c>
      <c r="K132" s="140"/>
    </row>
    <row r="133" spans="2:11" x14ac:dyDescent="0.55000000000000004">
      <c r="B133" s="426"/>
      <c r="C133" s="153" t="s">
        <v>77</v>
      </c>
      <c r="D133" s="147" t="str">
        <f t="shared" si="2"/>
        <v>NO</v>
      </c>
      <c r="E133" s="174">
        <v>-1.0726634807573419</v>
      </c>
      <c r="F133" s="156">
        <v>1.3512920994960451</v>
      </c>
      <c r="G133" s="157">
        <v>1</v>
      </c>
      <c r="H133" s="156">
        <v>0.42730850651348085</v>
      </c>
      <c r="I133" s="175">
        <v>-3.7211473283631049</v>
      </c>
      <c r="J133" s="176">
        <v>1.5758203668484212</v>
      </c>
      <c r="K133" s="140"/>
    </row>
    <row r="134" spans="2:11" x14ac:dyDescent="0.55000000000000004">
      <c r="B134" s="426"/>
      <c r="C134" s="153" t="s">
        <v>78</v>
      </c>
      <c r="D134" s="147" t="str">
        <f t="shared" si="2"/>
        <v>NO</v>
      </c>
      <c r="E134" s="174">
        <v>3.0474576724044837</v>
      </c>
      <c r="F134" s="156">
        <v>3.0719682111474369</v>
      </c>
      <c r="G134" s="157">
        <v>1</v>
      </c>
      <c r="H134" s="156">
        <v>0.32118717099437621</v>
      </c>
      <c r="I134" s="175">
        <v>-2.9734893830964273</v>
      </c>
      <c r="J134" s="176">
        <v>9.0684047279053956</v>
      </c>
      <c r="K134" s="140"/>
    </row>
    <row r="135" spans="2:11" x14ac:dyDescent="0.55000000000000004">
      <c r="B135" s="427" t="s">
        <v>70</v>
      </c>
      <c r="C135" s="400" t="s">
        <v>68</v>
      </c>
      <c r="D135" s="147" t="str">
        <f t="shared" si="2"/>
        <v>NO</v>
      </c>
      <c r="E135" s="170">
        <v>-1.4046076275343538</v>
      </c>
      <c r="F135" s="171">
        <v>2.6840454087186241</v>
      </c>
      <c r="G135" s="181">
        <v>1</v>
      </c>
      <c r="H135" s="171">
        <v>0.60075340402181299</v>
      </c>
      <c r="I135" s="172">
        <v>-6.6652399614929445</v>
      </c>
      <c r="J135" s="173">
        <v>3.856024706424237</v>
      </c>
      <c r="K135" s="140"/>
    </row>
    <row r="136" spans="2:11" x14ac:dyDescent="0.55000000000000004">
      <c r="B136" s="425"/>
      <c r="C136" s="153" t="s">
        <v>69</v>
      </c>
      <c r="D136" s="147" t="str">
        <f t="shared" si="2"/>
        <v>NO</v>
      </c>
      <c r="E136" s="174">
        <v>-2.4936258044545383</v>
      </c>
      <c r="F136" s="156">
        <v>2.2606321853994462</v>
      </c>
      <c r="G136" s="157">
        <v>1</v>
      </c>
      <c r="H136" s="156">
        <v>0.26999863860817286</v>
      </c>
      <c r="I136" s="175">
        <v>-6.9243834701295262</v>
      </c>
      <c r="J136" s="176">
        <v>1.9371318612204496</v>
      </c>
      <c r="K136" s="140"/>
    </row>
    <row r="137" spans="2:11" x14ac:dyDescent="0.55000000000000004">
      <c r="B137" s="425"/>
      <c r="C137" s="401" t="s">
        <v>71</v>
      </c>
      <c r="D137" s="147" t="str">
        <f t="shared" si="2"/>
        <v>NO</v>
      </c>
      <c r="E137" s="174">
        <v>-2.8032179091508809</v>
      </c>
      <c r="F137" s="156">
        <v>2.9876298543105531</v>
      </c>
      <c r="G137" s="157">
        <v>1</v>
      </c>
      <c r="H137" s="156">
        <v>0.34810318864125767</v>
      </c>
      <c r="I137" s="175">
        <v>-8.6588648227362128</v>
      </c>
      <c r="J137" s="176">
        <v>3.0524290044344502</v>
      </c>
      <c r="K137" s="140"/>
    </row>
    <row r="138" spans="2:11" x14ac:dyDescent="0.55000000000000004">
      <c r="B138" s="426"/>
      <c r="C138" s="153" t="s">
        <v>73</v>
      </c>
      <c r="D138" s="147" t="str">
        <f t="shared" si="2"/>
        <v>NO</v>
      </c>
      <c r="E138" s="174">
        <v>0.42654499266801338</v>
      </c>
      <c r="F138" s="156">
        <v>1.7681232728249137</v>
      </c>
      <c r="G138" s="157">
        <v>1</v>
      </c>
      <c r="H138" s="156">
        <v>0.80936782449785094</v>
      </c>
      <c r="I138" s="175">
        <v>-3.0389129422959047</v>
      </c>
      <c r="J138" s="176">
        <v>3.8920029276319315</v>
      </c>
      <c r="K138" s="140"/>
    </row>
    <row r="139" spans="2:11" x14ac:dyDescent="0.55000000000000004">
      <c r="B139" s="426"/>
      <c r="C139" s="401" t="s">
        <v>74</v>
      </c>
      <c r="D139" s="147" t="str">
        <f t="shared" si="2"/>
        <v>NO</v>
      </c>
      <c r="E139" s="174">
        <v>7.9495420123593235</v>
      </c>
      <c r="F139" s="156">
        <v>5.1995188587400722</v>
      </c>
      <c r="G139" s="157">
        <v>1</v>
      </c>
      <c r="H139" s="156">
        <v>0.1262893493122117</v>
      </c>
      <c r="I139" s="175">
        <v>-2.2413276877080204</v>
      </c>
      <c r="J139" s="176">
        <v>18.140411712426669</v>
      </c>
      <c r="K139" s="140"/>
    </row>
    <row r="140" spans="2:11" x14ac:dyDescent="0.55000000000000004">
      <c r="B140" s="425"/>
      <c r="C140" s="401" t="s">
        <v>75</v>
      </c>
      <c r="D140" s="147" t="str">
        <f t="shared" si="2"/>
        <v>NO</v>
      </c>
      <c r="E140" s="174">
        <v>2.6327706396263011</v>
      </c>
      <c r="F140" s="156">
        <v>1.8337891400631596</v>
      </c>
      <c r="G140" s="157">
        <v>1</v>
      </c>
      <c r="H140" s="156">
        <v>0.15108779180601195</v>
      </c>
      <c r="I140" s="175">
        <v>-0.96139003013816771</v>
      </c>
      <c r="J140" s="176">
        <v>6.2269313093907694</v>
      </c>
      <c r="K140" s="140"/>
    </row>
    <row r="141" spans="2:11" x14ac:dyDescent="0.55000000000000004">
      <c r="B141" s="426"/>
      <c r="C141" s="153" t="s">
        <v>76</v>
      </c>
      <c r="D141" s="147" t="str">
        <f t="shared" si="2"/>
        <v>NO</v>
      </c>
      <c r="E141" s="174">
        <v>-0.20050943264150334</v>
      </c>
      <c r="F141" s="156">
        <v>2.809216260729626</v>
      </c>
      <c r="G141" s="157">
        <v>1</v>
      </c>
      <c r="H141" s="156">
        <v>0.94309884643913289</v>
      </c>
      <c r="I141" s="175">
        <v>-5.7064721284558511</v>
      </c>
      <c r="J141" s="176">
        <v>5.3054532631728444</v>
      </c>
      <c r="K141" s="140"/>
    </row>
    <row r="142" spans="2:11" x14ac:dyDescent="0.55000000000000004">
      <c r="B142" s="425"/>
      <c r="C142" s="401" t="s">
        <v>78</v>
      </c>
      <c r="D142" s="147" t="str">
        <f t="shared" si="2"/>
        <v>NO</v>
      </c>
      <c r="E142" s="174">
        <v>0.55383186794994543</v>
      </c>
      <c r="F142" s="156">
        <v>3.264005935892921</v>
      </c>
      <c r="G142" s="157">
        <v>1</v>
      </c>
      <c r="H142" s="156">
        <v>0.86526292633373381</v>
      </c>
      <c r="I142" s="175">
        <v>-5.8435022117251307</v>
      </c>
      <c r="J142" s="176">
        <v>6.9511659476250216</v>
      </c>
      <c r="K142" s="140"/>
    </row>
    <row r="143" spans="2:11" x14ac:dyDescent="0.55000000000000004">
      <c r="B143" s="426"/>
      <c r="C143" s="401" t="s">
        <v>79</v>
      </c>
      <c r="D143" s="147" t="str">
        <f t="shared" si="2"/>
        <v>NO</v>
      </c>
      <c r="E143" s="174">
        <v>2.669647294572826</v>
      </c>
      <c r="F143" s="156">
        <v>2.4443659247292309</v>
      </c>
      <c r="G143" s="157">
        <v>1</v>
      </c>
      <c r="H143" s="156">
        <v>0.27476123341672842</v>
      </c>
      <c r="I143" s="175">
        <v>-2.1212218829334102</v>
      </c>
      <c r="J143" s="176">
        <v>7.4605164720790622</v>
      </c>
      <c r="K143" s="140"/>
    </row>
    <row r="144" spans="2:11" x14ac:dyDescent="0.55000000000000004">
      <c r="B144" s="425" t="s">
        <v>71</v>
      </c>
      <c r="C144" s="401" t="s">
        <v>68</v>
      </c>
      <c r="D144" s="147" t="str">
        <f t="shared" si="2"/>
        <v>NO</v>
      </c>
      <c r="E144" s="174">
        <v>1.3986102816165271</v>
      </c>
      <c r="F144" s="156">
        <v>3.2452715921178732</v>
      </c>
      <c r="G144" s="157">
        <v>1</v>
      </c>
      <c r="H144" s="156">
        <v>0.66649117358126064</v>
      </c>
      <c r="I144" s="175">
        <v>-4.9620051589854635</v>
      </c>
      <c r="J144" s="176">
        <v>7.7592257222185177</v>
      </c>
      <c r="K144" s="140"/>
    </row>
    <row r="145" spans="2:11" x14ac:dyDescent="0.55000000000000004">
      <c r="B145" s="426"/>
      <c r="C145" s="153" t="s">
        <v>69</v>
      </c>
      <c r="D145" s="147" t="str">
        <f t="shared" ref="D145:D176" si="3">IF(H145&lt;0.05,"YES","NO")</f>
        <v>NO</v>
      </c>
      <c r="E145" s="174">
        <v>0.30959210469634257</v>
      </c>
      <c r="F145" s="156">
        <v>2.1181541642624668</v>
      </c>
      <c r="G145" s="157">
        <v>1</v>
      </c>
      <c r="H145" s="156">
        <v>0.88379407847515645</v>
      </c>
      <c r="I145" s="175">
        <v>-3.8419137709616296</v>
      </c>
      <c r="J145" s="176">
        <v>4.4610979803543147</v>
      </c>
      <c r="K145" s="140"/>
    </row>
    <row r="146" spans="2:11" x14ac:dyDescent="0.55000000000000004">
      <c r="B146" s="425"/>
      <c r="C146" s="400" t="s">
        <v>70</v>
      </c>
      <c r="D146" s="147" t="str">
        <f t="shared" si="3"/>
        <v>NO</v>
      </c>
      <c r="E146" s="170">
        <v>2.8032179091508809</v>
      </c>
      <c r="F146" s="171">
        <v>2.9876298543105531</v>
      </c>
      <c r="G146" s="181">
        <v>1</v>
      </c>
      <c r="H146" s="171">
        <v>0.34810318864125767</v>
      </c>
      <c r="I146" s="172">
        <v>-3.0524290044344502</v>
      </c>
      <c r="J146" s="173">
        <v>8.6588648227362128</v>
      </c>
      <c r="K146" s="140"/>
    </row>
    <row r="147" spans="2:11" x14ac:dyDescent="0.55000000000000004">
      <c r="B147" s="425"/>
      <c r="C147" s="153" t="s">
        <v>72</v>
      </c>
      <c r="D147" s="147" t="str">
        <f t="shared" si="3"/>
        <v>NO</v>
      </c>
      <c r="E147" s="174">
        <v>-1.4361427815291918</v>
      </c>
      <c r="F147" s="156">
        <v>2.1979411171803425</v>
      </c>
      <c r="G147" s="157">
        <v>1</v>
      </c>
      <c r="H147" s="156">
        <v>0.51349607664105179</v>
      </c>
      <c r="I147" s="175">
        <v>-5.7440282113423926</v>
      </c>
      <c r="J147" s="176">
        <v>2.8717426482840089</v>
      </c>
      <c r="K147" s="140"/>
    </row>
    <row r="148" spans="2:11" x14ac:dyDescent="0.55000000000000004">
      <c r="B148" s="425"/>
      <c r="C148" s="401" t="s">
        <v>73</v>
      </c>
      <c r="D148" s="147" t="str">
        <f t="shared" si="3"/>
        <v>NO</v>
      </c>
      <c r="E148" s="174">
        <v>3.2297629018188942</v>
      </c>
      <c r="F148" s="156">
        <v>1.9910362261306327</v>
      </c>
      <c r="G148" s="157">
        <v>1</v>
      </c>
      <c r="H148" s="156">
        <v>0.10477085954616139</v>
      </c>
      <c r="I148" s="175">
        <v>-0.67259639331169163</v>
      </c>
      <c r="J148" s="176">
        <v>7.1321221969494797</v>
      </c>
      <c r="K148" s="140"/>
    </row>
    <row r="149" spans="2:11" x14ac:dyDescent="0.55000000000000004">
      <c r="B149" s="426"/>
      <c r="C149" s="153" t="s">
        <v>76</v>
      </c>
      <c r="D149" s="147" t="str">
        <f t="shared" si="3"/>
        <v>NO</v>
      </c>
      <c r="E149" s="174">
        <v>2.6027084765093775</v>
      </c>
      <c r="F149" s="156">
        <v>2.9546000313760135</v>
      </c>
      <c r="G149" s="157">
        <v>1</v>
      </c>
      <c r="H149" s="156">
        <v>0.37837170769872297</v>
      </c>
      <c r="I149" s="175">
        <v>-3.1882011737085216</v>
      </c>
      <c r="J149" s="176">
        <v>8.3936181267272758</v>
      </c>
      <c r="K149" s="140"/>
    </row>
    <row r="150" spans="2:11" x14ac:dyDescent="0.55000000000000004">
      <c r="B150" s="425"/>
      <c r="C150" s="401" t="s">
        <v>77</v>
      </c>
      <c r="D150" s="147" t="str">
        <f t="shared" si="3"/>
        <v>NO</v>
      </c>
      <c r="E150" s="174">
        <v>-0.76307137606099928</v>
      </c>
      <c r="F150" s="156">
        <v>1.9699496803887411</v>
      </c>
      <c r="G150" s="157">
        <v>1</v>
      </c>
      <c r="H150" s="156">
        <v>0.69849284297599223</v>
      </c>
      <c r="I150" s="175">
        <v>-4.6241018009791208</v>
      </c>
      <c r="J150" s="176">
        <v>3.0979590488571227</v>
      </c>
      <c r="K150" s="140"/>
    </row>
    <row r="151" spans="2:11" x14ac:dyDescent="0.55000000000000004">
      <c r="B151" s="425"/>
      <c r="C151" s="401" t="s">
        <v>78</v>
      </c>
      <c r="D151" s="147" t="str">
        <f t="shared" si="3"/>
        <v>NO</v>
      </c>
      <c r="E151" s="174">
        <v>3.3570497771008263</v>
      </c>
      <c r="F151" s="156">
        <v>3.3899410165080597</v>
      </c>
      <c r="G151" s="157">
        <v>1</v>
      </c>
      <c r="H151" s="156">
        <v>0.3220287767089014</v>
      </c>
      <c r="I151" s="175">
        <v>-3.2871125249700697</v>
      </c>
      <c r="J151" s="176">
        <v>10.001212079171722</v>
      </c>
      <c r="K151" s="140"/>
    </row>
    <row r="152" spans="2:11" x14ac:dyDescent="0.55000000000000004">
      <c r="B152" s="426" t="s">
        <v>72</v>
      </c>
      <c r="C152" s="153" t="s">
        <v>68</v>
      </c>
      <c r="D152" s="147" t="str">
        <f t="shared" si="3"/>
        <v>NO</v>
      </c>
      <c r="E152" s="174">
        <v>2.834753063145719</v>
      </c>
      <c r="F152" s="156">
        <v>2.5932309542055969</v>
      </c>
      <c r="G152" s="157">
        <v>1</v>
      </c>
      <c r="H152" s="156">
        <v>0.27433426944241701</v>
      </c>
      <c r="I152" s="175">
        <v>-2.2478862106916884</v>
      </c>
      <c r="J152" s="176">
        <v>7.9173923369831263</v>
      </c>
      <c r="K152" s="140"/>
    </row>
    <row r="153" spans="2:11" x14ac:dyDescent="0.55000000000000004">
      <c r="B153" s="426"/>
      <c r="C153" s="401" t="s">
        <v>69</v>
      </c>
      <c r="D153" s="147" t="str">
        <f t="shared" si="3"/>
        <v>NO</v>
      </c>
      <c r="E153" s="174">
        <v>1.7457348862255344</v>
      </c>
      <c r="F153" s="156">
        <v>1.6662033937934269</v>
      </c>
      <c r="G153" s="157">
        <v>1</v>
      </c>
      <c r="H153" s="156">
        <v>0.29476202458540857</v>
      </c>
      <c r="I153" s="175">
        <v>-1.5199637565279907</v>
      </c>
      <c r="J153" s="176">
        <v>5.0114335289790599</v>
      </c>
      <c r="K153" s="140"/>
    </row>
    <row r="154" spans="2:11" x14ac:dyDescent="0.55000000000000004">
      <c r="B154" s="426"/>
      <c r="C154" s="153" t="s">
        <v>71</v>
      </c>
      <c r="D154" s="147" t="str">
        <f t="shared" si="3"/>
        <v>NO</v>
      </c>
      <c r="E154" s="174">
        <v>1.4361427815291918</v>
      </c>
      <c r="F154" s="156">
        <v>2.1979411171803429</v>
      </c>
      <c r="G154" s="157">
        <v>1</v>
      </c>
      <c r="H154" s="156">
        <v>0.5134960766410519</v>
      </c>
      <c r="I154" s="175">
        <v>-2.8717426482840098</v>
      </c>
      <c r="J154" s="176">
        <v>5.7440282113423935</v>
      </c>
      <c r="K154" s="140"/>
    </row>
    <row r="155" spans="2:11" x14ac:dyDescent="0.55000000000000004">
      <c r="B155" s="425"/>
      <c r="C155" s="401" t="s">
        <v>76</v>
      </c>
      <c r="D155" s="147" t="str">
        <f t="shared" si="3"/>
        <v>NO</v>
      </c>
      <c r="E155" s="174">
        <v>4.0388512580385694</v>
      </c>
      <c r="F155" s="156">
        <v>2.5061855788885943</v>
      </c>
      <c r="G155" s="157">
        <v>1</v>
      </c>
      <c r="H155" s="156">
        <v>0.10705921309143995</v>
      </c>
      <c r="I155" s="175">
        <v>-0.87318221515674033</v>
      </c>
      <c r="J155" s="176">
        <v>8.9508847312338791</v>
      </c>
      <c r="K155" s="140"/>
    </row>
    <row r="156" spans="2:11" x14ac:dyDescent="0.55000000000000004">
      <c r="B156" s="426"/>
      <c r="C156" s="153" t="s">
        <v>77</v>
      </c>
      <c r="D156" s="147" t="str">
        <f t="shared" si="3"/>
        <v>NO</v>
      </c>
      <c r="E156" s="174">
        <v>0.67307140546819255</v>
      </c>
      <c r="F156" s="156">
        <v>1.1966647624484006</v>
      </c>
      <c r="G156" s="157">
        <v>1</v>
      </c>
      <c r="H156" s="156">
        <v>0.57380530004554797</v>
      </c>
      <c r="I156" s="175">
        <v>-1.6723484304988512</v>
      </c>
      <c r="J156" s="176">
        <v>3.0184912414352363</v>
      </c>
      <c r="K156" s="140"/>
    </row>
    <row r="157" spans="2:11" x14ac:dyDescent="0.55000000000000004">
      <c r="B157" s="425"/>
      <c r="C157" s="400" t="s">
        <v>78</v>
      </c>
      <c r="D157" s="147" t="str">
        <f t="shared" si="3"/>
        <v>NO</v>
      </c>
      <c r="E157" s="170">
        <v>4.7931925586300181</v>
      </c>
      <c r="F157" s="171">
        <v>3.0071589425611691</v>
      </c>
      <c r="G157" s="181">
        <v>1</v>
      </c>
      <c r="H157" s="171">
        <v>0.11095233208090483</v>
      </c>
      <c r="I157" s="172">
        <v>-1.1007306645774246</v>
      </c>
      <c r="J157" s="173">
        <v>10.687115781837461</v>
      </c>
      <c r="K157" s="140"/>
    </row>
    <row r="158" spans="2:11" x14ac:dyDescent="0.55000000000000004">
      <c r="B158" s="425" t="s">
        <v>73</v>
      </c>
      <c r="C158" s="153" t="s">
        <v>68</v>
      </c>
      <c r="D158" s="147" t="str">
        <f t="shared" si="3"/>
        <v>NO</v>
      </c>
      <c r="E158" s="174">
        <v>-1.8311526202023671</v>
      </c>
      <c r="F158" s="156">
        <v>2.4203567673015929</v>
      </c>
      <c r="G158" s="157">
        <v>1</v>
      </c>
      <c r="H158" s="156">
        <v>0.4493116550769003</v>
      </c>
      <c r="I158" s="175">
        <v>-6.5749647138512808</v>
      </c>
      <c r="J158" s="176">
        <v>2.9126594734465465</v>
      </c>
      <c r="K158" s="140"/>
    </row>
    <row r="159" spans="2:11" x14ac:dyDescent="0.55000000000000004">
      <c r="B159" s="425"/>
      <c r="C159" s="401" t="s">
        <v>70</v>
      </c>
      <c r="D159" s="147" t="str">
        <f t="shared" si="3"/>
        <v>NO</v>
      </c>
      <c r="E159" s="174">
        <v>-0.42654499266801338</v>
      </c>
      <c r="F159" s="156">
        <v>1.7681232728249132</v>
      </c>
      <c r="G159" s="157">
        <v>1</v>
      </c>
      <c r="H159" s="156">
        <v>0.80936782449785083</v>
      </c>
      <c r="I159" s="175">
        <v>-3.8920029276319306</v>
      </c>
      <c r="J159" s="176">
        <v>3.0389129422959038</v>
      </c>
      <c r="K159" s="140"/>
    </row>
    <row r="160" spans="2:11" x14ac:dyDescent="0.55000000000000004">
      <c r="B160" s="426"/>
      <c r="C160" s="401" t="s">
        <v>71</v>
      </c>
      <c r="D160" s="147" t="str">
        <f t="shared" si="3"/>
        <v>NO</v>
      </c>
      <c r="E160" s="174">
        <v>-3.2297629018188942</v>
      </c>
      <c r="F160" s="156">
        <v>1.9910362261306327</v>
      </c>
      <c r="G160" s="157">
        <v>1</v>
      </c>
      <c r="H160" s="156">
        <v>0.10477085954616139</v>
      </c>
      <c r="I160" s="175">
        <v>-7.1321221969494797</v>
      </c>
      <c r="J160" s="176">
        <v>0.67259639331169163</v>
      </c>
      <c r="K160" s="140"/>
    </row>
    <row r="161" spans="2:11" x14ac:dyDescent="0.55000000000000004">
      <c r="B161" s="425"/>
      <c r="C161" s="401" t="s">
        <v>74</v>
      </c>
      <c r="D161" s="147" t="str">
        <f t="shared" si="3"/>
        <v>NO</v>
      </c>
      <c r="E161" s="174">
        <v>7.5229970196913101</v>
      </c>
      <c r="F161" s="156">
        <v>4.9365021221840388</v>
      </c>
      <c r="G161" s="157">
        <v>1</v>
      </c>
      <c r="H161" s="156">
        <v>0.12752046245883208</v>
      </c>
      <c r="I161" s="175">
        <v>-2.1523693493949487</v>
      </c>
      <c r="J161" s="176">
        <v>17.198363388777569</v>
      </c>
      <c r="K161" s="140"/>
    </row>
    <row r="162" spans="2:11" x14ac:dyDescent="0.55000000000000004">
      <c r="B162" s="425"/>
      <c r="C162" s="401" t="s">
        <v>76</v>
      </c>
      <c r="D162" s="147" t="str">
        <f t="shared" si="3"/>
        <v>NO</v>
      </c>
      <c r="E162" s="174">
        <v>-0.62705442530951672</v>
      </c>
      <c r="F162" s="156">
        <v>2.3268532946882914</v>
      </c>
      <c r="G162" s="157">
        <v>1</v>
      </c>
      <c r="H162" s="156">
        <v>0.78755570156556975</v>
      </c>
      <c r="I162" s="175">
        <v>-5.1876030802069319</v>
      </c>
      <c r="J162" s="176">
        <v>3.9334942295878985</v>
      </c>
      <c r="K162" s="140"/>
    </row>
    <row r="163" spans="2:11" x14ac:dyDescent="0.55000000000000004">
      <c r="B163" s="425"/>
      <c r="C163" s="401" t="s">
        <v>78</v>
      </c>
      <c r="D163" s="147" t="str">
        <f t="shared" si="3"/>
        <v>NO</v>
      </c>
      <c r="E163" s="174">
        <v>0.12728687528193205</v>
      </c>
      <c r="F163" s="156">
        <v>2.8594203966885079</v>
      </c>
      <c r="G163" s="157">
        <v>1</v>
      </c>
      <c r="H163" s="156">
        <v>0.96449395791055836</v>
      </c>
      <c r="I163" s="175">
        <v>-5.4770741188867769</v>
      </c>
      <c r="J163" s="176">
        <v>5.731647869450641</v>
      </c>
      <c r="K163" s="140"/>
    </row>
    <row r="164" spans="2:11" x14ac:dyDescent="0.55000000000000004">
      <c r="B164" s="426"/>
      <c r="C164" s="401" t="s">
        <v>79</v>
      </c>
      <c r="D164" s="147" t="str">
        <f t="shared" si="3"/>
        <v>NO</v>
      </c>
      <c r="E164" s="174">
        <v>2.2431023019048126</v>
      </c>
      <c r="F164" s="156">
        <v>1.8701537448646706</v>
      </c>
      <c r="G164" s="157">
        <v>1</v>
      </c>
      <c r="H164" s="156">
        <v>0.23036415570316948</v>
      </c>
      <c r="I164" s="175">
        <v>-1.4223316835826498</v>
      </c>
      <c r="J164" s="176">
        <v>5.9085362873922751</v>
      </c>
      <c r="K164" s="140"/>
    </row>
    <row r="165" spans="2:11" x14ac:dyDescent="0.55000000000000004">
      <c r="B165" s="426" t="s">
        <v>74</v>
      </c>
      <c r="C165" s="153" t="s">
        <v>68</v>
      </c>
      <c r="D165" s="147" t="str">
        <f t="shared" si="3"/>
        <v>NO</v>
      </c>
      <c r="E165" s="174">
        <v>-9.3541496398936772</v>
      </c>
      <c r="F165" s="156">
        <v>5.4559016977499919</v>
      </c>
      <c r="G165" s="157">
        <v>1</v>
      </c>
      <c r="H165" s="156">
        <v>8.6436729249842914E-2</v>
      </c>
      <c r="I165" s="175">
        <v>-20.047520470674595</v>
      </c>
      <c r="J165" s="176">
        <v>1.3392211908872405</v>
      </c>
      <c r="K165" s="140"/>
    </row>
    <row r="166" spans="2:11" x14ac:dyDescent="0.55000000000000004">
      <c r="B166" s="425"/>
      <c r="C166" s="401" t="s">
        <v>70</v>
      </c>
      <c r="D166" s="147" t="str">
        <f t="shared" si="3"/>
        <v>NO</v>
      </c>
      <c r="E166" s="174">
        <v>-7.9495420123593235</v>
      </c>
      <c r="F166" s="156">
        <v>5.1995188587400714</v>
      </c>
      <c r="G166" s="157">
        <v>1</v>
      </c>
      <c r="H166" s="156">
        <v>0.12628934931221181</v>
      </c>
      <c r="I166" s="175">
        <v>-18.140411712426666</v>
      </c>
      <c r="J166" s="176">
        <v>2.2413276877080186</v>
      </c>
      <c r="K166" s="140"/>
    </row>
    <row r="167" spans="2:11" x14ac:dyDescent="0.55000000000000004">
      <c r="B167" s="426"/>
      <c r="C167" s="153" t="s">
        <v>73</v>
      </c>
      <c r="D167" s="147" t="str">
        <f t="shared" si="3"/>
        <v>NO</v>
      </c>
      <c r="E167" s="174">
        <v>-7.5229970196913101</v>
      </c>
      <c r="F167" s="156">
        <v>4.9365021221840397</v>
      </c>
      <c r="G167" s="157">
        <v>1</v>
      </c>
      <c r="H167" s="156">
        <v>0.12752046245883142</v>
      </c>
      <c r="I167" s="175">
        <v>-17.198363388777572</v>
      </c>
      <c r="J167" s="176">
        <v>2.1523693493949505</v>
      </c>
      <c r="K167" s="140"/>
    </row>
    <row r="168" spans="2:11" x14ac:dyDescent="0.55000000000000004">
      <c r="B168" s="425"/>
      <c r="C168" s="400" t="s">
        <v>75</v>
      </c>
      <c r="D168" s="147" t="str">
        <f t="shared" si="3"/>
        <v>NO</v>
      </c>
      <c r="E168" s="170">
        <v>-5.3167713727330224</v>
      </c>
      <c r="F168" s="171">
        <v>4.9383701950150121</v>
      </c>
      <c r="G168" s="181">
        <v>1</v>
      </c>
      <c r="H168" s="171">
        <v>0.28164796100397615</v>
      </c>
      <c r="I168" s="172">
        <v>-14.995799097288486</v>
      </c>
      <c r="J168" s="173">
        <v>4.3622563518224418</v>
      </c>
      <c r="K168" s="140"/>
    </row>
    <row r="169" spans="2:11" x14ac:dyDescent="0.55000000000000004">
      <c r="B169" s="425"/>
      <c r="C169" s="153" t="s">
        <v>76</v>
      </c>
      <c r="D169" s="147" t="str">
        <f t="shared" si="3"/>
        <v>NO</v>
      </c>
      <c r="E169" s="174">
        <v>-8.1500514450008268</v>
      </c>
      <c r="F169" s="156">
        <v>5.4150699634898896</v>
      </c>
      <c r="G169" s="157">
        <v>1</v>
      </c>
      <c r="H169" s="156">
        <v>0.13230645620367032</v>
      </c>
      <c r="I169" s="175">
        <v>-18.763393547205631</v>
      </c>
      <c r="J169" s="176">
        <v>2.463290657203979</v>
      </c>
      <c r="K169" s="140"/>
    </row>
    <row r="170" spans="2:11" x14ac:dyDescent="0.55000000000000004">
      <c r="B170" s="426"/>
      <c r="C170" s="153" t="s">
        <v>78</v>
      </c>
      <c r="D170" s="147" t="str">
        <f t="shared" si="3"/>
        <v>NO</v>
      </c>
      <c r="E170" s="174">
        <v>-7.395710144409378</v>
      </c>
      <c r="F170" s="156">
        <v>5.6643641708038963</v>
      </c>
      <c r="G170" s="157">
        <v>1</v>
      </c>
      <c r="H170" s="156">
        <v>0.1916696226236011</v>
      </c>
      <c r="I170" s="175">
        <v>-18.497659914504098</v>
      </c>
      <c r="J170" s="176">
        <v>3.7062396256853436</v>
      </c>
      <c r="K170" s="140"/>
    </row>
    <row r="171" spans="2:11" x14ac:dyDescent="0.55000000000000004">
      <c r="B171" s="426"/>
      <c r="C171" s="401" t="s">
        <v>79</v>
      </c>
      <c r="D171" s="147" t="str">
        <f t="shared" si="3"/>
        <v>NO</v>
      </c>
      <c r="E171" s="174">
        <v>-5.2798947177864974</v>
      </c>
      <c r="F171" s="156">
        <v>5.2350942192017929</v>
      </c>
      <c r="G171" s="157">
        <v>1</v>
      </c>
      <c r="H171" s="156">
        <v>0.31318679027823659</v>
      </c>
      <c r="I171" s="175">
        <v>-15.540490843095844</v>
      </c>
      <c r="J171" s="176">
        <v>4.9807014075228491</v>
      </c>
      <c r="K171" s="140"/>
    </row>
    <row r="172" spans="2:11" x14ac:dyDescent="0.55000000000000004">
      <c r="B172" s="426" t="s">
        <v>75</v>
      </c>
      <c r="C172" s="153" t="s">
        <v>68</v>
      </c>
      <c r="D172" s="147" t="str">
        <f t="shared" si="3"/>
        <v>NO</v>
      </c>
      <c r="E172" s="174">
        <v>-4.0373782671606548</v>
      </c>
      <c r="F172" s="156">
        <v>2.4687344092330163</v>
      </c>
      <c r="G172" s="157">
        <v>1</v>
      </c>
      <c r="H172" s="156">
        <v>0.10196437262055791</v>
      </c>
      <c r="I172" s="175">
        <v>-8.8760087966521333</v>
      </c>
      <c r="J172" s="176">
        <v>0.80125226233082358</v>
      </c>
      <c r="K172" s="140"/>
    </row>
    <row r="173" spans="2:11" x14ac:dyDescent="0.55000000000000004">
      <c r="B173" s="426"/>
      <c r="C173" s="153" t="s">
        <v>70</v>
      </c>
      <c r="D173" s="147" t="str">
        <f t="shared" si="3"/>
        <v>NO</v>
      </c>
      <c r="E173" s="174">
        <v>-2.6327706396263011</v>
      </c>
      <c r="F173" s="156">
        <v>1.8337891400631596</v>
      </c>
      <c r="G173" s="157">
        <v>1</v>
      </c>
      <c r="H173" s="156">
        <v>0.15108779180601195</v>
      </c>
      <c r="I173" s="175">
        <v>-6.2269313093907694</v>
      </c>
      <c r="J173" s="176">
        <v>0.96139003013816771</v>
      </c>
      <c r="K173" s="140"/>
    </row>
    <row r="174" spans="2:11" x14ac:dyDescent="0.55000000000000004">
      <c r="B174" s="426"/>
      <c r="C174" s="401" t="s">
        <v>74</v>
      </c>
      <c r="D174" s="147" t="str">
        <f t="shared" si="3"/>
        <v>NO</v>
      </c>
      <c r="E174" s="174">
        <v>5.3167713727330224</v>
      </c>
      <c r="F174" s="156">
        <v>4.9383701950150121</v>
      </c>
      <c r="G174" s="157">
        <v>1</v>
      </c>
      <c r="H174" s="156">
        <v>0.28164796100397627</v>
      </c>
      <c r="I174" s="175">
        <v>-4.3622563518224418</v>
      </c>
      <c r="J174" s="176">
        <v>14.995799097288486</v>
      </c>
      <c r="K174" s="140"/>
    </row>
    <row r="175" spans="2:11" x14ac:dyDescent="0.55000000000000004">
      <c r="B175" s="426"/>
      <c r="C175" s="401" t="s">
        <v>76</v>
      </c>
      <c r="D175" s="147" t="str">
        <f t="shared" si="3"/>
        <v>NO</v>
      </c>
      <c r="E175" s="174">
        <v>-2.8332800722678044</v>
      </c>
      <c r="F175" s="156">
        <v>2.377134610683671</v>
      </c>
      <c r="G175" s="157">
        <v>1</v>
      </c>
      <c r="H175" s="156">
        <v>0.23330485797223144</v>
      </c>
      <c r="I175" s="175">
        <v>-7.4923782956114415</v>
      </c>
      <c r="J175" s="176">
        <v>1.8258181510758327</v>
      </c>
      <c r="K175" s="140"/>
    </row>
    <row r="176" spans="2:11" x14ac:dyDescent="0.55000000000000004">
      <c r="B176" s="426"/>
      <c r="C176" s="153" t="s">
        <v>78</v>
      </c>
      <c r="D176" s="147" t="str">
        <f t="shared" si="3"/>
        <v>NO</v>
      </c>
      <c r="E176" s="174">
        <v>-2.0789387716763557</v>
      </c>
      <c r="F176" s="156">
        <v>2.9004840470698574</v>
      </c>
      <c r="G176" s="157">
        <v>1</v>
      </c>
      <c r="H176" s="156">
        <v>0.47352478711423152</v>
      </c>
      <c r="I176" s="175">
        <v>-7.7637830416662537</v>
      </c>
      <c r="J176" s="176">
        <v>3.6059054983135423</v>
      </c>
      <c r="K176" s="140"/>
    </row>
    <row r="177" spans="2:11" x14ac:dyDescent="0.55000000000000004">
      <c r="B177" s="426"/>
      <c r="C177" s="401" t="s">
        <v>79</v>
      </c>
      <c r="D177" s="147" t="str">
        <f t="shared" ref="D177:D212" si="4">IF(H177&lt;0.05,"YES","NO")</f>
        <v>NO</v>
      </c>
      <c r="E177" s="174">
        <v>3.6876654946524923E-2</v>
      </c>
      <c r="F177" s="156">
        <v>1.9323554879317157</v>
      </c>
      <c r="G177" s="157">
        <v>1</v>
      </c>
      <c r="H177" s="156">
        <v>0.98477426748489305</v>
      </c>
      <c r="I177" s="175">
        <v>-3.75047050672796</v>
      </c>
      <c r="J177" s="176">
        <v>3.8242238166210099</v>
      </c>
      <c r="K177" s="140"/>
    </row>
    <row r="178" spans="2:11" x14ac:dyDescent="0.55000000000000004">
      <c r="B178" s="426" t="s">
        <v>76</v>
      </c>
      <c r="C178" s="153" t="s">
        <v>68</v>
      </c>
      <c r="D178" s="147" t="str">
        <f t="shared" si="4"/>
        <v>NO</v>
      </c>
      <c r="E178" s="174">
        <v>-1.2040981948928504</v>
      </c>
      <c r="F178" s="156">
        <v>3.2593807652167954</v>
      </c>
      <c r="G178" s="157">
        <v>1</v>
      </c>
      <c r="H178" s="156">
        <v>0.71181063367475228</v>
      </c>
      <c r="I178" s="175">
        <v>-7.5923671066203697</v>
      </c>
      <c r="J178" s="176">
        <v>5.1841707168346689</v>
      </c>
      <c r="K178" s="140"/>
    </row>
    <row r="179" spans="2:11" x14ac:dyDescent="0.55000000000000004">
      <c r="B179" s="425"/>
      <c r="C179" s="400" t="s">
        <v>69</v>
      </c>
      <c r="D179" s="147" t="str">
        <f t="shared" si="4"/>
        <v>NO</v>
      </c>
      <c r="E179" s="170">
        <v>-2.293116371813035</v>
      </c>
      <c r="F179" s="171">
        <v>2.5835924485692159</v>
      </c>
      <c r="G179" s="181">
        <v>1</v>
      </c>
      <c r="H179" s="171">
        <v>0.37477267548260307</v>
      </c>
      <c r="I179" s="172">
        <v>-7.3568645217383493</v>
      </c>
      <c r="J179" s="173">
        <v>2.7706317781122793</v>
      </c>
      <c r="K179" s="140"/>
    </row>
    <row r="180" spans="2:11" x14ac:dyDescent="0.55000000000000004">
      <c r="B180" s="425"/>
      <c r="C180" s="153" t="s">
        <v>70</v>
      </c>
      <c r="D180" s="147" t="str">
        <f t="shared" si="4"/>
        <v>NO</v>
      </c>
      <c r="E180" s="174">
        <v>0.20050943264150334</v>
      </c>
      <c r="F180" s="156">
        <v>2.8092162607296265</v>
      </c>
      <c r="G180" s="157">
        <v>1</v>
      </c>
      <c r="H180" s="156">
        <v>0.94309884643913289</v>
      </c>
      <c r="I180" s="175">
        <v>-5.3054532631728453</v>
      </c>
      <c r="J180" s="176">
        <v>5.7064721284558519</v>
      </c>
      <c r="K180" s="140"/>
    </row>
    <row r="181" spans="2:11" x14ac:dyDescent="0.55000000000000004">
      <c r="B181" s="426"/>
      <c r="C181" s="153" t="s">
        <v>71</v>
      </c>
      <c r="D181" s="147" t="str">
        <f t="shared" si="4"/>
        <v>NO</v>
      </c>
      <c r="E181" s="174">
        <v>-2.6027084765093775</v>
      </c>
      <c r="F181" s="156">
        <v>2.9546000313760135</v>
      </c>
      <c r="G181" s="157">
        <v>1</v>
      </c>
      <c r="H181" s="156">
        <v>0.37837170769872297</v>
      </c>
      <c r="I181" s="175">
        <v>-8.3936181267272758</v>
      </c>
      <c r="J181" s="176">
        <v>3.1882011737085216</v>
      </c>
      <c r="K181" s="140"/>
    </row>
    <row r="182" spans="2:11" x14ac:dyDescent="0.55000000000000004">
      <c r="B182" s="425"/>
      <c r="C182" s="153" t="s">
        <v>72</v>
      </c>
      <c r="D182" s="147" t="str">
        <f t="shared" si="4"/>
        <v>NO</v>
      </c>
      <c r="E182" s="174">
        <v>-4.0388512580385694</v>
      </c>
      <c r="F182" s="156">
        <v>2.5061855788885943</v>
      </c>
      <c r="G182" s="157">
        <v>1</v>
      </c>
      <c r="H182" s="156">
        <v>0.10705921309143995</v>
      </c>
      <c r="I182" s="175">
        <v>-8.9508847312338791</v>
      </c>
      <c r="J182" s="176">
        <v>0.87318221515674033</v>
      </c>
      <c r="K182" s="140"/>
    </row>
    <row r="183" spans="2:11" x14ac:dyDescent="0.55000000000000004">
      <c r="B183" s="426"/>
      <c r="C183" s="401" t="s">
        <v>73</v>
      </c>
      <c r="D183" s="147" t="str">
        <f t="shared" si="4"/>
        <v>NO</v>
      </c>
      <c r="E183" s="174">
        <v>0.62705442530951672</v>
      </c>
      <c r="F183" s="156">
        <v>2.3268532946882914</v>
      </c>
      <c r="G183" s="157">
        <v>1</v>
      </c>
      <c r="H183" s="156">
        <v>0.78755570156556975</v>
      </c>
      <c r="I183" s="175">
        <v>-3.9334942295878985</v>
      </c>
      <c r="J183" s="176">
        <v>5.1876030802069319</v>
      </c>
      <c r="K183" s="140"/>
    </row>
    <row r="184" spans="2:11" x14ac:dyDescent="0.55000000000000004">
      <c r="B184" s="426"/>
      <c r="C184" s="153" t="s">
        <v>74</v>
      </c>
      <c r="D184" s="147" t="str">
        <f t="shared" si="4"/>
        <v>NO</v>
      </c>
      <c r="E184" s="174">
        <v>8.1500514450008268</v>
      </c>
      <c r="F184" s="156">
        <v>5.4150699634898896</v>
      </c>
      <c r="G184" s="157">
        <v>1</v>
      </c>
      <c r="H184" s="156">
        <v>0.13230645620367032</v>
      </c>
      <c r="I184" s="175">
        <v>-2.463290657203979</v>
      </c>
      <c r="J184" s="176">
        <v>18.763393547205631</v>
      </c>
      <c r="K184" s="140"/>
    </row>
    <row r="185" spans="2:11" x14ac:dyDescent="0.55000000000000004">
      <c r="B185" s="425"/>
      <c r="C185" s="153" t="s">
        <v>75</v>
      </c>
      <c r="D185" s="147" t="str">
        <f t="shared" si="4"/>
        <v>NO</v>
      </c>
      <c r="E185" s="174">
        <v>2.8332800722678044</v>
      </c>
      <c r="F185" s="156">
        <v>2.377134610683671</v>
      </c>
      <c r="G185" s="157">
        <v>1</v>
      </c>
      <c r="H185" s="156">
        <v>0.23330485797223155</v>
      </c>
      <c r="I185" s="175">
        <v>-1.8258181510758327</v>
      </c>
      <c r="J185" s="176">
        <v>7.4923782956114415</v>
      </c>
      <c r="K185" s="140"/>
    </row>
    <row r="186" spans="2:11" x14ac:dyDescent="0.55000000000000004">
      <c r="B186" s="425"/>
      <c r="C186" s="153" t="s">
        <v>77</v>
      </c>
      <c r="D186" s="147" t="str">
        <f t="shared" si="4"/>
        <v>NO</v>
      </c>
      <c r="E186" s="174">
        <v>-3.3657798525703768</v>
      </c>
      <c r="F186" s="156">
        <v>2.3372236132528208</v>
      </c>
      <c r="G186" s="157">
        <v>1</v>
      </c>
      <c r="H186" s="156">
        <v>0.14984587164300289</v>
      </c>
      <c r="I186" s="175">
        <v>-7.9466539583624769</v>
      </c>
      <c r="J186" s="176">
        <v>1.2150942532217233</v>
      </c>
      <c r="K186" s="140"/>
    </row>
    <row r="187" spans="2:11" x14ac:dyDescent="0.55000000000000004">
      <c r="B187" s="425"/>
      <c r="C187" s="153" t="s">
        <v>78</v>
      </c>
      <c r="D187" s="147" t="str">
        <f t="shared" si="4"/>
        <v>NO</v>
      </c>
      <c r="E187" s="174">
        <v>0.75434130059144877</v>
      </c>
      <c r="F187" s="156">
        <v>3.6521290132743882</v>
      </c>
      <c r="G187" s="157">
        <v>1</v>
      </c>
      <c r="H187" s="156">
        <v>0.83636258414866049</v>
      </c>
      <c r="I187" s="175">
        <v>-6.4037000323201552</v>
      </c>
      <c r="J187" s="176">
        <v>7.9123826335030527</v>
      </c>
      <c r="K187" s="140"/>
    </row>
    <row r="188" spans="2:11" x14ac:dyDescent="0.55000000000000004">
      <c r="B188" s="426"/>
      <c r="C188" s="401" t="s">
        <v>79</v>
      </c>
      <c r="D188" s="147" t="str">
        <f t="shared" si="4"/>
        <v>NO</v>
      </c>
      <c r="E188" s="174">
        <v>2.8701567272143294</v>
      </c>
      <c r="F188" s="156">
        <v>2.9138248607680737</v>
      </c>
      <c r="G188" s="157">
        <v>1</v>
      </c>
      <c r="H188" s="156">
        <v>0.32461745620602112</v>
      </c>
      <c r="I188" s="175">
        <v>-2.8408350571485315</v>
      </c>
      <c r="J188" s="176">
        <v>8.5811485115771902</v>
      </c>
      <c r="K188" s="140"/>
    </row>
    <row r="189" spans="2:11" x14ac:dyDescent="0.55000000000000004">
      <c r="B189" s="426" t="s">
        <v>77</v>
      </c>
      <c r="C189" s="153" t="s">
        <v>68</v>
      </c>
      <c r="D189" s="147" t="str">
        <f t="shared" si="4"/>
        <v>NO</v>
      </c>
      <c r="E189" s="174">
        <v>2.1616816576775264</v>
      </c>
      <c r="F189" s="156">
        <v>2.403040442964242</v>
      </c>
      <c r="G189" s="157">
        <v>1</v>
      </c>
      <c r="H189" s="156">
        <v>0.36835387676628328</v>
      </c>
      <c r="I189" s="175">
        <v>-2.5481910639255645</v>
      </c>
      <c r="J189" s="176">
        <v>6.8715543792806173</v>
      </c>
      <c r="K189" s="140"/>
    </row>
    <row r="190" spans="2:11" x14ac:dyDescent="0.55000000000000004">
      <c r="B190" s="425"/>
      <c r="C190" s="400" t="s">
        <v>69</v>
      </c>
      <c r="D190" s="147" t="str">
        <f t="shared" si="4"/>
        <v>NO</v>
      </c>
      <c r="E190" s="170">
        <v>1.0726634807573419</v>
      </c>
      <c r="F190" s="171">
        <v>1.3512920994960447</v>
      </c>
      <c r="G190" s="181">
        <v>1</v>
      </c>
      <c r="H190" s="171">
        <v>0.42730850651348073</v>
      </c>
      <c r="I190" s="172">
        <v>-1.5758203668484203</v>
      </c>
      <c r="J190" s="173">
        <v>3.721147328363104</v>
      </c>
      <c r="K190" s="140"/>
    </row>
    <row r="191" spans="2:11" x14ac:dyDescent="0.55000000000000004">
      <c r="B191" s="425"/>
      <c r="C191" s="401" t="s">
        <v>71</v>
      </c>
      <c r="D191" s="147" t="str">
        <f t="shared" si="4"/>
        <v>NO</v>
      </c>
      <c r="E191" s="174">
        <v>0.76307137606099928</v>
      </c>
      <c r="F191" s="156">
        <v>1.9699496803887411</v>
      </c>
      <c r="G191" s="157">
        <v>1</v>
      </c>
      <c r="H191" s="156">
        <v>0.69849284297599223</v>
      </c>
      <c r="I191" s="175">
        <v>-3.0979590488571227</v>
      </c>
      <c r="J191" s="176">
        <v>4.6241018009791208</v>
      </c>
      <c r="K191" s="140"/>
    </row>
    <row r="192" spans="2:11" x14ac:dyDescent="0.55000000000000004">
      <c r="B192" s="426"/>
      <c r="C192" s="153" t="s">
        <v>72</v>
      </c>
      <c r="D192" s="147" t="str">
        <f t="shared" si="4"/>
        <v>NO</v>
      </c>
      <c r="E192" s="174">
        <v>-0.67307140546819255</v>
      </c>
      <c r="F192" s="156">
        <v>1.1966647624484001</v>
      </c>
      <c r="G192" s="157">
        <v>1</v>
      </c>
      <c r="H192" s="156">
        <v>0.57380530004554786</v>
      </c>
      <c r="I192" s="175">
        <v>-3.0184912414352354</v>
      </c>
      <c r="J192" s="176">
        <v>1.6723484304988503</v>
      </c>
      <c r="K192" s="140"/>
    </row>
    <row r="193" spans="2:11" x14ac:dyDescent="0.55000000000000004">
      <c r="B193" s="426"/>
      <c r="C193" s="153" t="s">
        <v>76</v>
      </c>
      <c r="D193" s="147" t="str">
        <f t="shared" si="4"/>
        <v>NO</v>
      </c>
      <c r="E193" s="174">
        <v>3.3657798525703768</v>
      </c>
      <c r="F193" s="156">
        <v>2.3372236132528208</v>
      </c>
      <c r="G193" s="157">
        <v>1</v>
      </c>
      <c r="H193" s="156">
        <v>0.14984587164300289</v>
      </c>
      <c r="I193" s="175">
        <v>-1.2150942532217233</v>
      </c>
      <c r="J193" s="176">
        <v>7.9466539583624769</v>
      </c>
      <c r="K193" s="140"/>
    </row>
    <row r="194" spans="2:11" x14ac:dyDescent="0.55000000000000004">
      <c r="B194" s="426"/>
      <c r="C194" s="153" t="s">
        <v>78</v>
      </c>
      <c r="D194" s="147" t="str">
        <f t="shared" si="4"/>
        <v>NO</v>
      </c>
      <c r="E194" s="174">
        <v>4.1201211531618256</v>
      </c>
      <c r="F194" s="156">
        <v>2.7037024831199039</v>
      </c>
      <c r="G194" s="157">
        <v>1</v>
      </c>
      <c r="H194" s="156">
        <v>0.12753841194378268</v>
      </c>
      <c r="I194" s="175">
        <v>-1.1790383386646983</v>
      </c>
      <c r="J194" s="176">
        <v>9.4192806449883495</v>
      </c>
      <c r="K194" s="140"/>
    </row>
    <row r="195" spans="2:11" x14ac:dyDescent="0.55000000000000004">
      <c r="B195" s="426" t="s">
        <v>78</v>
      </c>
      <c r="C195" s="401" t="s">
        <v>68</v>
      </c>
      <c r="D195" s="147" t="str">
        <f t="shared" si="4"/>
        <v>NO</v>
      </c>
      <c r="E195" s="174">
        <v>-1.9584394954842992</v>
      </c>
      <c r="F195" s="156">
        <v>3.658633860153508</v>
      </c>
      <c r="G195" s="157">
        <v>1</v>
      </c>
      <c r="H195" s="156">
        <v>0.59244756828934797</v>
      </c>
      <c r="I195" s="175">
        <v>-9.1292300940039262</v>
      </c>
      <c r="J195" s="176">
        <v>5.2123511030353278</v>
      </c>
      <c r="K195" s="140"/>
    </row>
    <row r="196" spans="2:11" x14ac:dyDescent="0.55000000000000004">
      <c r="B196" s="426"/>
      <c r="C196" s="401" t="s">
        <v>69</v>
      </c>
      <c r="D196" s="147" t="str">
        <f t="shared" si="4"/>
        <v>NO</v>
      </c>
      <c r="E196" s="174">
        <v>-3.0474576724044837</v>
      </c>
      <c r="F196" s="156">
        <v>3.0719682111474369</v>
      </c>
      <c r="G196" s="157">
        <v>1</v>
      </c>
      <c r="H196" s="156">
        <v>0.32118717099437621</v>
      </c>
      <c r="I196" s="175">
        <v>-9.0684047279053956</v>
      </c>
      <c r="J196" s="176">
        <v>2.9734893830964273</v>
      </c>
      <c r="K196" s="140"/>
    </row>
    <row r="197" spans="2:11" x14ac:dyDescent="0.55000000000000004">
      <c r="B197" s="426"/>
      <c r="C197" s="401" t="s">
        <v>70</v>
      </c>
      <c r="D197" s="147" t="str">
        <f t="shared" si="4"/>
        <v>NO</v>
      </c>
      <c r="E197" s="174">
        <v>-0.55383186794994543</v>
      </c>
      <c r="F197" s="156">
        <v>3.2640059358929205</v>
      </c>
      <c r="G197" s="157">
        <v>1</v>
      </c>
      <c r="H197" s="156">
        <v>0.86526292633373381</v>
      </c>
      <c r="I197" s="175">
        <v>-6.9511659476250207</v>
      </c>
      <c r="J197" s="176">
        <v>5.8435022117251298</v>
      </c>
      <c r="K197" s="140"/>
    </row>
    <row r="198" spans="2:11" x14ac:dyDescent="0.55000000000000004">
      <c r="B198" s="426"/>
      <c r="C198" s="153" t="s">
        <v>71</v>
      </c>
      <c r="D198" s="147" t="str">
        <f t="shared" si="4"/>
        <v>NO</v>
      </c>
      <c r="E198" s="174">
        <v>-3.3570497771008263</v>
      </c>
      <c r="F198" s="156">
        <v>3.3899410165080597</v>
      </c>
      <c r="G198" s="157">
        <v>1</v>
      </c>
      <c r="H198" s="156">
        <v>0.3220287767089014</v>
      </c>
      <c r="I198" s="175">
        <v>-10.001212079171722</v>
      </c>
      <c r="J198" s="176">
        <v>3.2871125249700697</v>
      </c>
      <c r="K198" s="140"/>
    </row>
    <row r="199" spans="2:11" x14ac:dyDescent="0.55000000000000004">
      <c r="B199" s="426"/>
      <c r="C199" s="153" t="s">
        <v>72</v>
      </c>
      <c r="D199" s="147" t="str">
        <f t="shared" si="4"/>
        <v>NO</v>
      </c>
      <c r="E199" s="174">
        <v>-4.7931925586300181</v>
      </c>
      <c r="F199" s="156">
        <v>3.0071589425611687</v>
      </c>
      <c r="G199" s="157">
        <v>1</v>
      </c>
      <c r="H199" s="156">
        <v>0.11095233208090483</v>
      </c>
      <c r="I199" s="175">
        <v>-10.687115781837461</v>
      </c>
      <c r="J199" s="176">
        <v>1.1007306645774246</v>
      </c>
      <c r="K199" s="140"/>
    </row>
    <row r="200" spans="2:11" x14ac:dyDescent="0.55000000000000004">
      <c r="B200" s="426"/>
      <c r="C200" s="153" t="s">
        <v>73</v>
      </c>
      <c r="D200" s="147" t="str">
        <f t="shared" si="4"/>
        <v>NO</v>
      </c>
      <c r="E200" s="174">
        <v>-0.12728687528193205</v>
      </c>
      <c r="F200" s="156">
        <v>2.8594203966885079</v>
      </c>
      <c r="G200" s="157">
        <v>1</v>
      </c>
      <c r="H200" s="156">
        <v>0.96449395791055836</v>
      </c>
      <c r="I200" s="175">
        <v>-5.731647869450641</v>
      </c>
      <c r="J200" s="176">
        <v>5.4770741188867769</v>
      </c>
      <c r="K200" s="140"/>
    </row>
    <row r="201" spans="2:11" x14ac:dyDescent="0.55000000000000004">
      <c r="B201" s="425"/>
      <c r="C201" s="400" t="s">
        <v>74</v>
      </c>
      <c r="D201" s="147" t="str">
        <f t="shared" si="4"/>
        <v>NO</v>
      </c>
      <c r="E201" s="170">
        <v>7.395710144409378</v>
      </c>
      <c r="F201" s="171">
        <v>5.6643641708038963</v>
      </c>
      <c r="G201" s="181">
        <v>1</v>
      </c>
      <c r="H201" s="171">
        <v>0.1916696226236011</v>
      </c>
      <c r="I201" s="172">
        <v>-3.7062396256853436</v>
      </c>
      <c r="J201" s="173">
        <v>18.497659914504098</v>
      </c>
      <c r="K201" s="140"/>
    </row>
    <row r="202" spans="2:11" x14ac:dyDescent="0.55000000000000004">
      <c r="B202" s="425"/>
      <c r="C202" s="401" t="s">
        <v>75</v>
      </c>
      <c r="D202" s="147" t="str">
        <f t="shared" si="4"/>
        <v>NO</v>
      </c>
      <c r="E202" s="174">
        <v>2.0789387716763557</v>
      </c>
      <c r="F202" s="156">
        <v>2.9004840470698574</v>
      </c>
      <c r="G202" s="157">
        <v>1</v>
      </c>
      <c r="H202" s="156">
        <v>0.47352478711423152</v>
      </c>
      <c r="I202" s="175">
        <v>-3.6059054983135423</v>
      </c>
      <c r="J202" s="176">
        <v>7.7637830416662537</v>
      </c>
      <c r="K202" s="140"/>
    </row>
    <row r="203" spans="2:11" x14ac:dyDescent="0.55000000000000004">
      <c r="B203" s="425"/>
      <c r="C203" s="401" t="s">
        <v>76</v>
      </c>
      <c r="D203" s="147" t="str">
        <f t="shared" si="4"/>
        <v>NO</v>
      </c>
      <c r="E203" s="174">
        <v>-0.75434130059144877</v>
      </c>
      <c r="F203" s="156">
        <v>3.6521290132743882</v>
      </c>
      <c r="G203" s="157">
        <v>1</v>
      </c>
      <c r="H203" s="156">
        <v>0.83636258414866049</v>
      </c>
      <c r="I203" s="175">
        <v>-7.9123826335030527</v>
      </c>
      <c r="J203" s="176">
        <v>6.4037000323201552</v>
      </c>
      <c r="K203" s="140"/>
    </row>
    <row r="204" spans="2:11" x14ac:dyDescent="0.55000000000000004">
      <c r="B204" s="426"/>
      <c r="C204" s="401" t="s">
        <v>77</v>
      </c>
      <c r="D204" s="147" t="str">
        <f t="shared" si="4"/>
        <v>NO</v>
      </c>
      <c r="E204" s="174">
        <v>-4.1201211531618256</v>
      </c>
      <c r="F204" s="156">
        <v>2.7037024831199039</v>
      </c>
      <c r="G204" s="157">
        <v>1</v>
      </c>
      <c r="H204" s="156">
        <v>0.12753841194378268</v>
      </c>
      <c r="I204" s="175">
        <v>-9.4192806449883495</v>
      </c>
      <c r="J204" s="176">
        <v>1.1790383386646983</v>
      </c>
      <c r="K204" s="140"/>
    </row>
    <row r="205" spans="2:11" x14ac:dyDescent="0.55000000000000004">
      <c r="B205" s="425"/>
      <c r="C205" s="401" t="s">
        <v>79</v>
      </c>
      <c r="D205" s="147" t="str">
        <f t="shared" si="4"/>
        <v>NO</v>
      </c>
      <c r="E205" s="174">
        <v>2.1158154266228806</v>
      </c>
      <c r="F205" s="156">
        <v>3.4706804716753887</v>
      </c>
      <c r="G205" s="157">
        <v>1</v>
      </c>
      <c r="H205" s="156">
        <v>0.54210989493526207</v>
      </c>
      <c r="I205" s="175">
        <v>-4.6865932997073667</v>
      </c>
      <c r="J205" s="176">
        <v>8.9182241529531279</v>
      </c>
      <c r="K205" s="140"/>
    </row>
    <row r="206" spans="2:11" x14ac:dyDescent="0.55000000000000004">
      <c r="B206" s="425" t="s">
        <v>79</v>
      </c>
      <c r="C206" s="401" t="s">
        <v>68</v>
      </c>
      <c r="D206" s="147" t="str">
        <f t="shared" si="4"/>
        <v>NO</v>
      </c>
      <c r="E206" s="174">
        <v>-4.0742549221071798</v>
      </c>
      <c r="F206" s="156">
        <v>2.9507273251005164</v>
      </c>
      <c r="G206" s="157">
        <v>1</v>
      </c>
      <c r="H206" s="156">
        <v>0.16735186336401686</v>
      </c>
      <c r="I206" s="175">
        <v>-9.8575742075024024</v>
      </c>
      <c r="J206" s="176">
        <v>1.7090643632880429</v>
      </c>
      <c r="K206" s="140"/>
    </row>
    <row r="207" spans="2:11" x14ac:dyDescent="0.55000000000000004">
      <c r="B207" s="426"/>
      <c r="C207" s="401" t="s">
        <v>70</v>
      </c>
      <c r="D207" s="147" t="str">
        <f t="shared" si="4"/>
        <v>NO</v>
      </c>
      <c r="E207" s="174">
        <v>-2.669647294572826</v>
      </c>
      <c r="F207" s="156">
        <v>2.4443659247292304</v>
      </c>
      <c r="G207" s="157">
        <v>1</v>
      </c>
      <c r="H207" s="156">
        <v>0.2747612334167282</v>
      </c>
      <c r="I207" s="175">
        <v>-7.4605164720790613</v>
      </c>
      <c r="J207" s="176">
        <v>2.1212218829334093</v>
      </c>
      <c r="K207" s="140"/>
    </row>
    <row r="208" spans="2:11" x14ac:dyDescent="0.55000000000000004">
      <c r="B208" s="426"/>
      <c r="C208" s="401" t="s">
        <v>73</v>
      </c>
      <c r="D208" s="147" t="str">
        <f t="shared" si="4"/>
        <v>NO</v>
      </c>
      <c r="E208" s="174">
        <v>-2.2431023019048126</v>
      </c>
      <c r="F208" s="156">
        <v>1.8701537448646703</v>
      </c>
      <c r="G208" s="157">
        <v>1</v>
      </c>
      <c r="H208" s="156">
        <v>0.23036415570316948</v>
      </c>
      <c r="I208" s="175">
        <v>-5.9085362873922751</v>
      </c>
      <c r="J208" s="176">
        <v>1.4223316835826494</v>
      </c>
      <c r="K208" s="140"/>
    </row>
    <row r="209" spans="2:11" x14ac:dyDescent="0.55000000000000004">
      <c r="B209" s="426"/>
      <c r="C209" s="401" t="s">
        <v>74</v>
      </c>
      <c r="D209" s="147" t="str">
        <f t="shared" si="4"/>
        <v>NO</v>
      </c>
      <c r="E209" s="174">
        <v>5.2798947177864974</v>
      </c>
      <c r="F209" s="156">
        <v>5.2350942192017929</v>
      </c>
      <c r="G209" s="157">
        <v>1</v>
      </c>
      <c r="H209" s="156">
        <v>0.31318679027823659</v>
      </c>
      <c r="I209" s="175">
        <v>-4.9807014075228491</v>
      </c>
      <c r="J209" s="176">
        <v>15.540490843095844</v>
      </c>
      <c r="K209" s="140"/>
    </row>
    <row r="210" spans="2:11" x14ac:dyDescent="0.55000000000000004">
      <c r="B210" s="426"/>
      <c r="C210" s="401" t="s">
        <v>75</v>
      </c>
      <c r="D210" s="147" t="str">
        <f t="shared" si="4"/>
        <v>NO</v>
      </c>
      <c r="E210" s="174">
        <v>-3.6876654946524923E-2</v>
      </c>
      <c r="F210" s="156">
        <v>1.9323554879317155</v>
      </c>
      <c r="G210" s="157">
        <v>1</v>
      </c>
      <c r="H210" s="156">
        <v>0.98477426748489305</v>
      </c>
      <c r="I210" s="175">
        <v>-3.8242238166210094</v>
      </c>
      <c r="J210" s="176">
        <v>3.7504705067279596</v>
      </c>
      <c r="K210" s="140"/>
    </row>
    <row r="211" spans="2:11" x14ac:dyDescent="0.55000000000000004">
      <c r="B211" s="425"/>
      <c r="C211" s="401" t="s">
        <v>76</v>
      </c>
      <c r="D211" s="147" t="str">
        <f t="shared" si="4"/>
        <v>NO</v>
      </c>
      <c r="E211" s="174">
        <v>-2.8701567272143294</v>
      </c>
      <c r="F211" s="156">
        <v>2.9138248607680737</v>
      </c>
      <c r="G211" s="157">
        <v>1</v>
      </c>
      <c r="H211" s="156">
        <v>0.32461745620602112</v>
      </c>
      <c r="I211" s="175">
        <v>-8.5811485115771902</v>
      </c>
      <c r="J211" s="176">
        <v>2.8408350571485315</v>
      </c>
      <c r="K211" s="140"/>
    </row>
    <row r="212" spans="2:11" x14ac:dyDescent="0.55000000000000004">
      <c r="B212" s="428"/>
      <c r="C212" s="406" t="s">
        <v>78</v>
      </c>
      <c r="D212" s="147" t="str">
        <f t="shared" si="4"/>
        <v>NO</v>
      </c>
      <c r="E212" s="177">
        <v>-2.1158154266228806</v>
      </c>
      <c r="F212" s="178">
        <v>3.4706804716753887</v>
      </c>
      <c r="G212" s="182">
        <v>1</v>
      </c>
      <c r="H212" s="178">
        <v>0.54210989493526207</v>
      </c>
      <c r="I212" s="179">
        <v>-8.9182241529531279</v>
      </c>
      <c r="J212" s="180">
        <v>4.6865932997073667</v>
      </c>
      <c r="K212" s="140"/>
    </row>
    <row r="213" spans="2:11" x14ac:dyDescent="0.55000000000000004">
      <c r="B213" s="890" t="s">
        <v>123</v>
      </c>
      <c r="C213" s="890"/>
      <c r="D213" s="890"/>
      <c r="E213" s="890"/>
      <c r="F213" s="890"/>
      <c r="G213" s="890"/>
      <c r="H213" s="890"/>
      <c r="I213" s="890"/>
      <c r="J213" s="890"/>
      <c r="K213" s="140"/>
    </row>
    <row r="214" spans="2:11" x14ac:dyDescent="0.55000000000000004">
      <c r="B214" s="890" t="s">
        <v>64</v>
      </c>
      <c r="C214" s="890"/>
      <c r="D214" s="890"/>
      <c r="E214" s="890"/>
      <c r="F214" s="890"/>
      <c r="G214" s="890"/>
      <c r="H214" s="890"/>
      <c r="I214" s="890"/>
      <c r="J214" s="890"/>
      <c r="K214" s="140"/>
    </row>
  </sheetData>
  <sortState xmlns:xlrd2="http://schemas.microsoft.com/office/spreadsheetml/2017/richdata2" ref="T47:Y52">
    <sortCondition descending="1" ref="V47:V52"/>
  </sortState>
  <mergeCells count="63">
    <mergeCell ref="X56:Y56"/>
    <mergeCell ref="T56:U57"/>
    <mergeCell ref="V56:V57"/>
    <mergeCell ref="W56:W57"/>
    <mergeCell ref="T45:U46"/>
    <mergeCell ref="V45:V46"/>
    <mergeCell ref="W45:W46"/>
    <mergeCell ref="X45:Y45"/>
    <mergeCell ref="L12:L13"/>
    <mergeCell ref="L14:L15"/>
    <mergeCell ref="B2:J2"/>
    <mergeCell ref="B3:B4"/>
    <mergeCell ref="C3:C4"/>
    <mergeCell ref="E3:E4"/>
    <mergeCell ref="F3:G3"/>
    <mergeCell ref="H3:J3"/>
    <mergeCell ref="L2:N2"/>
    <mergeCell ref="L5:N5"/>
    <mergeCell ref="L6:N6"/>
    <mergeCell ref="L9:Q9"/>
    <mergeCell ref="L10:M11"/>
    <mergeCell ref="N10:N11"/>
    <mergeCell ref="O10:O11"/>
    <mergeCell ref="P10:Q10"/>
    <mergeCell ref="B34:J34"/>
    <mergeCell ref="B35:J35"/>
    <mergeCell ref="B36:J36"/>
    <mergeCell ref="M40:O40"/>
    <mergeCell ref="M43:O43"/>
    <mergeCell ref="B40:J40"/>
    <mergeCell ref="B41:C42"/>
    <mergeCell ref="E41:E42"/>
    <mergeCell ref="F41:F42"/>
    <mergeCell ref="G41:G42"/>
    <mergeCell ref="H41:H42"/>
    <mergeCell ref="I41:J41"/>
    <mergeCell ref="M45:N46"/>
    <mergeCell ref="M44:R44"/>
    <mergeCell ref="L16:L17"/>
    <mergeCell ref="O45:O46"/>
    <mergeCell ref="P45:P46"/>
    <mergeCell ref="Q45:R45"/>
    <mergeCell ref="B73:J73"/>
    <mergeCell ref="B74:J74"/>
    <mergeCell ref="M47:M48"/>
    <mergeCell ref="M49:M50"/>
    <mergeCell ref="M51:M52"/>
    <mergeCell ref="Q56:R56"/>
    <mergeCell ref="M55:R55"/>
    <mergeCell ref="M56:N57"/>
    <mergeCell ref="O56:O57"/>
    <mergeCell ref="P56:P57"/>
    <mergeCell ref="B213:J213"/>
    <mergeCell ref="B214:J214"/>
    <mergeCell ref="M78:O78"/>
    <mergeCell ref="M81:O81"/>
    <mergeCell ref="B78:J78"/>
    <mergeCell ref="B79:C80"/>
    <mergeCell ref="E79:E80"/>
    <mergeCell ref="F79:F80"/>
    <mergeCell ref="G79:G80"/>
    <mergeCell ref="H79:H80"/>
    <mergeCell ref="I79:J79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E2:T70"/>
  <sheetViews>
    <sheetView topLeftCell="E43" workbookViewId="0">
      <selection activeCell="M39" sqref="M39"/>
    </sheetView>
  </sheetViews>
  <sheetFormatPr defaultRowHeight="14.4" x14ac:dyDescent="0.55000000000000004"/>
  <sheetData>
    <row r="2" spans="5:20" ht="15" customHeight="1" x14ac:dyDescent="0.55000000000000004">
      <c r="K2" s="905" t="s">
        <v>85</v>
      </c>
      <c r="L2" s="905"/>
      <c r="M2" s="905"/>
      <c r="N2" s="266"/>
      <c r="P2" s="905" t="s">
        <v>86</v>
      </c>
      <c r="Q2" s="905"/>
      <c r="R2" s="905"/>
      <c r="S2" s="905"/>
      <c r="T2" s="266"/>
    </row>
    <row r="3" spans="5:20" ht="35.1" x14ac:dyDescent="0.55000000000000004">
      <c r="K3" s="267" t="s">
        <v>82</v>
      </c>
      <c r="L3" s="268" t="s">
        <v>8</v>
      </c>
      <c r="M3" s="269" t="s">
        <v>9</v>
      </c>
      <c r="N3" s="266"/>
      <c r="P3" s="906" t="s">
        <v>87</v>
      </c>
      <c r="Q3" s="908" t="s">
        <v>88</v>
      </c>
      <c r="R3" s="909"/>
      <c r="S3" s="910"/>
      <c r="T3" s="266"/>
    </row>
    <row r="4" spans="5:20" ht="23.7" x14ac:dyDescent="0.55000000000000004">
      <c r="K4" s="282">
        <v>14.081553352869037</v>
      </c>
      <c r="L4" s="283">
        <v>6</v>
      </c>
      <c r="M4" s="284">
        <v>2.87383168487646E-2</v>
      </c>
      <c r="N4" s="266"/>
      <c r="P4" s="907"/>
      <c r="Q4" s="267" t="s">
        <v>7</v>
      </c>
      <c r="R4" s="268" t="s">
        <v>8</v>
      </c>
      <c r="S4" s="269" t="s">
        <v>9</v>
      </c>
      <c r="T4" s="266"/>
    </row>
    <row r="5" spans="5:20" ht="15" customHeight="1" x14ac:dyDescent="0.55000000000000004">
      <c r="K5" s="904" t="s">
        <v>132</v>
      </c>
      <c r="L5" s="904"/>
      <c r="M5" s="904"/>
      <c r="N5" s="266"/>
      <c r="P5" s="270" t="s">
        <v>10</v>
      </c>
      <c r="Q5" s="271">
        <v>0.19417056182066503</v>
      </c>
      <c r="R5" s="272">
        <v>1</v>
      </c>
      <c r="S5" s="273">
        <v>0.65946792803149523</v>
      </c>
      <c r="T5" s="266"/>
    </row>
    <row r="6" spans="5:20" ht="24" customHeight="1" x14ac:dyDescent="0.55000000000000004">
      <c r="K6" s="904" t="s">
        <v>84</v>
      </c>
      <c r="L6" s="904"/>
      <c r="M6" s="904"/>
      <c r="N6" s="266"/>
      <c r="P6" s="274" t="s">
        <v>46</v>
      </c>
      <c r="Q6" s="275">
        <v>6.0182500928483798</v>
      </c>
      <c r="R6" s="276">
        <v>2</v>
      </c>
      <c r="S6" s="277">
        <v>4.9334825564023799E-2</v>
      </c>
      <c r="T6" s="266"/>
    </row>
    <row r="7" spans="5:20" x14ac:dyDescent="0.55000000000000004">
      <c r="P7" s="274" t="s">
        <v>89</v>
      </c>
      <c r="Q7" s="275">
        <v>8.774746612366684</v>
      </c>
      <c r="R7" s="276">
        <v>3</v>
      </c>
      <c r="S7" s="277">
        <v>3.2440624856727163E-2</v>
      </c>
      <c r="T7" s="266"/>
    </row>
    <row r="8" spans="5:20" x14ac:dyDescent="0.55000000000000004">
      <c r="E8" s="905" t="s">
        <v>124</v>
      </c>
      <c r="F8" s="905"/>
      <c r="G8" s="905"/>
      <c r="H8" s="905"/>
      <c r="I8" s="905"/>
      <c r="J8" s="905"/>
      <c r="K8" s="905"/>
      <c r="L8" s="905"/>
      <c r="M8" s="266"/>
      <c r="P8" s="278" t="s">
        <v>90</v>
      </c>
      <c r="Q8" s="279">
        <v>4.2939950080652132</v>
      </c>
      <c r="R8" s="280">
        <v>1</v>
      </c>
      <c r="S8" s="281">
        <v>3.8247194514801408E-2</v>
      </c>
      <c r="T8" s="266"/>
    </row>
    <row r="9" spans="5:20" ht="15" customHeight="1" x14ac:dyDescent="0.55000000000000004">
      <c r="E9" s="906" t="s">
        <v>0</v>
      </c>
      <c r="F9" s="911" t="s">
        <v>1</v>
      </c>
      <c r="G9" s="909" t="s">
        <v>2</v>
      </c>
      <c r="H9" s="909" t="s">
        <v>3</v>
      </c>
      <c r="I9" s="909"/>
      <c r="J9" s="909" t="s">
        <v>4</v>
      </c>
      <c r="K9" s="909"/>
      <c r="L9" s="910"/>
      <c r="M9" s="266"/>
      <c r="P9" s="904" t="s">
        <v>132</v>
      </c>
      <c r="Q9" s="904"/>
      <c r="R9" s="904"/>
      <c r="S9" s="904"/>
      <c r="T9" s="266"/>
    </row>
    <row r="10" spans="5:20" ht="23.7" x14ac:dyDescent="0.55000000000000004">
      <c r="E10" s="907"/>
      <c r="F10" s="912"/>
      <c r="G10" s="913"/>
      <c r="H10" s="268" t="s">
        <v>5</v>
      </c>
      <c r="I10" s="268" t="s">
        <v>6</v>
      </c>
      <c r="J10" s="268" t="s">
        <v>7</v>
      </c>
      <c r="K10" s="268" t="s">
        <v>8</v>
      </c>
      <c r="L10" s="269" t="s">
        <v>9</v>
      </c>
      <c r="M10" s="266"/>
    </row>
    <row r="11" spans="5:20" x14ac:dyDescent="0.55000000000000004">
      <c r="E11" s="270" t="s">
        <v>10</v>
      </c>
      <c r="F11" s="271">
        <v>0.26362658377756693</v>
      </c>
      <c r="G11" s="285">
        <v>0.35730917386173489</v>
      </c>
      <c r="H11" s="286">
        <v>-0.43668652833719374</v>
      </c>
      <c r="I11" s="286">
        <v>0.96393969589232764</v>
      </c>
      <c r="J11" s="286">
        <v>0.54436484417408615</v>
      </c>
      <c r="K11" s="272">
        <v>1</v>
      </c>
      <c r="L11" s="273">
        <v>0.46062940163216248</v>
      </c>
      <c r="M11" s="266"/>
    </row>
    <row r="12" spans="5:20" ht="22.8" x14ac:dyDescent="0.55000000000000004">
      <c r="E12" s="274" t="s">
        <v>11</v>
      </c>
      <c r="F12" s="275">
        <v>0.64245042316805934</v>
      </c>
      <c r="G12" s="287">
        <v>0.31069418283242295</v>
      </c>
      <c r="H12" s="288">
        <v>3.3501014610407776E-2</v>
      </c>
      <c r="I12" s="288">
        <v>1.2513998317257109</v>
      </c>
      <c r="J12" s="288">
        <v>4.2757567998568309</v>
      </c>
      <c r="K12" s="276">
        <v>1</v>
      </c>
      <c r="L12" s="277">
        <v>3.8659744507252625E-2</v>
      </c>
      <c r="M12" s="266"/>
    </row>
    <row r="13" spans="5:20" ht="22.8" x14ac:dyDescent="0.55000000000000004">
      <c r="E13" s="274" t="s">
        <v>12</v>
      </c>
      <c r="F13" s="275">
        <v>0.49488532170850669</v>
      </c>
      <c r="G13" s="287">
        <v>0.2480103852331027</v>
      </c>
      <c r="H13" s="288">
        <v>8.7938988597210388E-3</v>
      </c>
      <c r="I13" s="288">
        <v>0.98097674455729234</v>
      </c>
      <c r="J13" s="288">
        <v>3.9817080374268241</v>
      </c>
      <c r="K13" s="276">
        <v>1</v>
      </c>
      <c r="L13" s="277">
        <v>4.5996898603822056E-2</v>
      </c>
      <c r="M13" s="266"/>
      <c r="O13" s="914" t="s">
        <v>45</v>
      </c>
      <c r="P13" s="914"/>
      <c r="Q13" s="914"/>
      <c r="R13" s="914"/>
      <c r="S13" s="914"/>
      <c r="T13" s="297"/>
    </row>
    <row r="14" spans="5:20" ht="23.7" x14ac:dyDescent="0.55000000000000004">
      <c r="E14" s="274" t="s">
        <v>13</v>
      </c>
      <c r="F14" s="289" t="s">
        <v>42</v>
      </c>
      <c r="G14" s="290"/>
      <c r="H14" s="290"/>
      <c r="I14" s="290"/>
      <c r="J14" s="290"/>
      <c r="K14" s="290"/>
      <c r="L14" s="291"/>
      <c r="M14" s="266"/>
      <c r="O14" s="915" t="s">
        <v>46</v>
      </c>
      <c r="P14" s="917" t="s">
        <v>47</v>
      </c>
      <c r="Q14" s="919" t="s">
        <v>2</v>
      </c>
      <c r="R14" s="919" t="s">
        <v>3</v>
      </c>
      <c r="S14" s="921"/>
      <c r="T14" s="297"/>
    </row>
    <row r="15" spans="5:20" ht="22.8" x14ac:dyDescent="0.55000000000000004">
      <c r="E15" s="274" t="s">
        <v>14</v>
      </c>
      <c r="F15" s="275">
        <v>-0.31528337077292468</v>
      </c>
      <c r="G15" s="287">
        <v>0.27735129577741485</v>
      </c>
      <c r="H15" s="288">
        <v>-0.85888192156217369</v>
      </c>
      <c r="I15" s="288">
        <v>0.22831518001632434</v>
      </c>
      <c r="J15" s="288">
        <v>1.2922356901206209</v>
      </c>
      <c r="K15" s="276">
        <v>1</v>
      </c>
      <c r="L15" s="277">
        <v>0.25563634991301154</v>
      </c>
      <c r="M15" s="266"/>
      <c r="O15" s="916"/>
      <c r="P15" s="918"/>
      <c r="Q15" s="920"/>
      <c r="R15" s="298" t="s">
        <v>5</v>
      </c>
      <c r="S15" s="299" t="s">
        <v>6</v>
      </c>
      <c r="T15" s="297"/>
    </row>
    <row r="16" spans="5:20" ht="22.8" x14ac:dyDescent="0.55000000000000004">
      <c r="E16" s="274" t="s">
        <v>15</v>
      </c>
      <c r="F16" s="275">
        <v>-0.84907880696380911</v>
      </c>
      <c r="G16" s="287">
        <v>0.33148653451847665</v>
      </c>
      <c r="H16" s="288">
        <v>-1.4987804759800167</v>
      </c>
      <c r="I16" s="288">
        <v>-0.19937713794760159</v>
      </c>
      <c r="J16" s="288">
        <v>6.560912098330939</v>
      </c>
      <c r="K16" s="276">
        <v>1</v>
      </c>
      <c r="L16" s="277">
        <v>1.0424292217929176E-2</v>
      </c>
      <c r="M16" s="266"/>
      <c r="O16" s="300" t="s">
        <v>48</v>
      </c>
      <c r="P16" s="301">
        <v>0.32077347642736065</v>
      </c>
      <c r="Q16" s="302">
        <v>0.25555956740057273</v>
      </c>
      <c r="R16" s="302">
        <v>-0.18011407158239823</v>
      </c>
      <c r="S16" s="303">
        <v>0.82166102443711952</v>
      </c>
      <c r="T16" s="297"/>
    </row>
    <row r="17" spans="5:20" ht="22.8" x14ac:dyDescent="0.55000000000000004">
      <c r="E17" s="274" t="s">
        <v>16</v>
      </c>
      <c r="F17" s="275">
        <v>-4.6544962119239863E-3</v>
      </c>
      <c r="G17" s="287">
        <v>0.3343105607486872</v>
      </c>
      <c r="H17" s="288">
        <v>-0.65989115493074069</v>
      </c>
      <c r="I17" s="288">
        <v>0.6505821625068926</v>
      </c>
      <c r="J17" s="288">
        <v>1.9384078966287933E-4</v>
      </c>
      <c r="K17" s="276">
        <v>1</v>
      </c>
      <c r="L17" s="277">
        <v>0.98889167401236822</v>
      </c>
      <c r="M17" s="266"/>
      <c r="O17" s="304" t="s">
        <v>51</v>
      </c>
      <c r="P17" s="305">
        <v>0.17320837496780794</v>
      </c>
      <c r="Q17" s="306">
        <v>0.18675465700343455</v>
      </c>
      <c r="R17" s="306">
        <v>-0.19282402670405469</v>
      </c>
      <c r="S17" s="307">
        <v>0.53924077663967052</v>
      </c>
      <c r="T17" s="297"/>
    </row>
    <row r="18" spans="5:20" ht="22.8" x14ac:dyDescent="0.55000000000000004">
      <c r="E18" s="274" t="s">
        <v>17</v>
      </c>
      <c r="F18" s="289" t="s">
        <v>42</v>
      </c>
      <c r="G18" s="290"/>
      <c r="H18" s="290"/>
      <c r="I18" s="290"/>
      <c r="J18" s="290"/>
      <c r="K18" s="290"/>
      <c r="L18" s="291"/>
      <c r="M18" s="266"/>
      <c r="O18" s="308" t="s">
        <v>52</v>
      </c>
      <c r="P18" s="309">
        <v>-0.32167694674069874</v>
      </c>
      <c r="Q18" s="310">
        <v>0.19235199773911008</v>
      </c>
      <c r="R18" s="310">
        <v>-0.69867993466368428</v>
      </c>
      <c r="S18" s="311">
        <v>5.5326041182286845E-2</v>
      </c>
      <c r="T18" s="297"/>
    </row>
    <row r="19" spans="5:20" x14ac:dyDescent="0.55000000000000004">
      <c r="E19" s="274" t="s">
        <v>18</v>
      </c>
      <c r="F19" s="275">
        <v>-0.58609872406220243</v>
      </c>
      <c r="G19" s="287">
        <v>0.28283946579716529</v>
      </c>
      <c r="H19" s="288">
        <v>-1.1404538904311947</v>
      </c>
      <c r="I19" s="288">
        <v>-3.1743557693210134E-2</v>
      </c>
      <c r="J19" s="288">
        <v>4.2939950080652132</v>
      </c>
      <c r="K19" s="276">
        <v>1</v>
      </c>
      <c r="L19" s="277">
        <v>3.8247194514801408E-2</v>
      </c>
      <c r="M19" s="266"/>
    </row>
    <row r="20" spans="5:20" x14ac:dyDescent="0.55000000000000004">
      <c r="E20" s="274" t="s">
        <v>19</v>
      </c>
      <c r="F20" s="289" t="s">
        <v>42</v>
      </c>
      <c r="G20" s="290"/>
      <c r="H20" s="290"/>
      <c r="I20" s="290"/>
      <c r="J20" s="290"/>
      <c r="K20" s="290"/>
      <c r="L20" s="291"/>
      <c r="M20" s="266"/>
    </row>
    <row r="21" spans="5:20" x14ac:dyDescent="0.55000000000000004">
      <c r="E21" s="278" t="s">
        <v>38</v>
      </c>
      <c r="F21" s="292" t="s">
        <v>133</v>
      </c>
      <c r="G21" s="293">
        <v>0.1461224591742778</v>
      </c>
      <c r="H21" s="294">
        <v>0.51402933526450023</v>
      </c>
      <c r="I21" s="294">
        <v>1.1007581623722293</v>
      </c>
      <c r="J21" s="295"/>
      <c r="K21" s="295"/>
      <c r="L21" s="296"/>
      <c r="M21" s="266"/>
    </row>
    <row r="22" spans="5:20" x14ac:dyDescent="0.55000000000000004">
      <c r="E22" s="904" t="s">
        <v>132</v>
      </c>
      <c r="F22" s="904"/>
      <c r="G22" s="904"/>
      <c r="H22" s="904"/>
      <c r="I22" s="904"/>
      <c r="J22" s="904"/>
      <c r="K22" s="904"/>
      <c r="L22" s="904"/>
      <c r="M22" s="266"/>
    </row>
    <row r="23" spans="5:20" x14ac:dyDescent="0.55000000000000004">
      <c r="E23" s="904" t="s">
        <v>40</v>
      </c>
      <c r="F23" s="904"/>
      <c r="G23" s="904"/>
      <c r="H23" s="904"/>
      <c r="I23" s="904"/>
      <c r="J23" s="904"/>
      <c r="K23" s="904"/>
      <c r="L23" s="904"/>
      <c r="M23" s="266"/>
    </row>
    <row r="24" spans="5:20" x14ac:dyDescent="0.55000000000000004">
      <c r="E24" s="904" t="s">
        <v>41</v>
      </c>
      <c r="F24" s="904"/>
      <c r="G24" s="904"/>
      <c r="H24" s="904"/>
      <c r="I24" s="904"/>
      <c r="J24" s="904"/>
      <c r="K24" s="904"/>
      <c r="L24" s="904"/>
      <c r="M24" s="266"/>
    </row>
    <row r="27" spans="5:20" x14ac:dyDescent="0.55000000000000004">
      <c r="E27" s="922" t="s">
        <v>53</v>
      </c>
      <c r="F27" s="922"/>
      <c r="G27" s="922"/>
      <c r="H27" s="922"/>
      <c r="I27" s="922"/>
      <c r="J27" s="922"/>
      <c r="K27" s="922"/>
      <c r="L27" s="922"/>
      <c r="M27" s="312"/>
    </row>
    <row r="28" spans="5:20" x14ac:dyDescent="0.55000000000000004">
      <c r="E28" s="923" t="s">
        <v>134</v>
      </c>
      <c r="F28" s="923"/>
      <c r="G28" s="925" t="s">
        <v>55</v>
      </c>
      <c r="H28" s="927" t="s">
        <v>2</v>
      </c>
      <c r="I28" s="927" t="s">
        <v>8</v>
      </c>
      <c r="J28" s="927" t="s">
        <v>9</v>
      </c>
      <c r="K28" s="927" t="s">
        <v>56</v>
      </c>
      <c r="L28" s="929"/>
      <c r="M28" s="312"/>
      <c r="N28" s="934" t="s">
        <v>65</v>
      </c>
      <c r="O28" s="934"/>
      <c r="P28" s="934"/>
      <c r="Q28" s="183"/>
    </row>
    <row r="29" spans="5:20" ht="23.7" x14ac:dyDescent="0.55000000000000004">
      <c r="E29" s="924"/>
      <c r="F29" s="924"/>
      <c r="G29" s="926"/>
      <c r="H29" s="928"/>
      <c r="I29" s="928"/>
      <c r="J29" s="928"/>
      <c r="K29" s="313" t="s">
        <v>5</v>
      </c>
      <c r="L29" s="314" t="s">
        <v>6</v>
      </c>
      <c r="M29" s="312"/>
      <c r="N29" s="184" t="s">
        <v>7</v>
      </c>
      <c r="O29" s="185" t="s">
        <v>8</v>
      </c>
      <c r="P29" s="186" t="s">
        <v>9</v>
      </c>
      <c r="Q29" s="183"/>
    </row>
    <row r="30" spans="5:20" x14ac:dyDescent="0.55000000000000004">
      <c r="E30" s="930" t="s">
        <v>48</v>
      </c>
      <c r="F30" s="315" t="s">
        <v>51</v>
      </c>
      <c r="G30" s="316">
        <v>0.14756510145955271</v>
      </c>
      <c r="H30" s="317">
        <v>0.31720699602817665</v>
      </c>
      <c r="I30" s="317">
        <v>1</v>
      </c>
      <c r="J30" s="317">
        <v>0.64178732018539453</v>
      </c>
      <c r="K30" s="317">
        <v>-0.4741491863998134</v>
      </c>
      <c r="L30" s="318">
        <v>0.76927938931891882</v>
      </c>
      <c r="M30" s="312"/>
      <c r="N30" s="187">
        <v>6.0182500928483798</v>
      </c>
      <c r="O30" s="188">
        <v>2</v>
      </c>
      <c r="P30" s="189">
        <v>4.9334825564023799E-2</v>
      </c>
      <c r="Q30" s="183"/>
    </row>
    <row r="31" spans="5:20" x14ac:dyDescent="0.55000000000000004">
      <c r="E31" s="931"/>
      <c r="F31" s="319" t="s">
        <v>52</v>
      </c>
      <c r="G31" s="320" t="s">
        <v>136</v>
      </c>
      <c r="H31" s="321">
        <v>0.31069418283242295</v>
      </c>
      <c r="I31" s="321">
        <v>1</v>
      </c>
      <c r="J31" s="321">
        <v>3.8659744507252403E-2</v>
      </c>
      <c r="K31" s="321">
        <v>3.3501014610407887E-2</v>
      </c>
      <c r="L31" s="322">
        <v>1.2513998317257111</v>
      </c>
      <c r="M31" s="312"/>
      <c r="N31" s="935" t="s">
        <v>140</v>
      </c>
      <c r="O31" s="935"/>
      <c r="P31" s="935"/>
      <c r="Q31" s="183"/>
    </row>
    <row r="32" spans="5:20" x14ac:dyDescent="0.55000000000000004">
      <c r="E32" s="931" t="s">
        <v>51</v>
      </c>
      <c r="F32" s="323" t="s">
        <v>48</v>
      </c>
      <c r="G32" s="324">
        <v>-0.14756510145955271</v>
      </c>
      <c r="H32" s="325">
        <v>0.3172069960281767</v>
      </c>
      <c r="I32" s="325">
        <v>1</v>
      </c>
      <c r="J32" s="325">
        <v>0.64178732018539453</v>
      </c>
      <c r="K32" s="325">
        <v>-0.76927938931891893</v>
      </c>
      <c r="L32" s="326">
        <v>0.47414918639981352</v>
      </c>
      <c r="M32" s="312"/>
    </row>
    <row r="33" spans="5:20" x14ac:dyDescent="0.55000000000000004">
      <c r="E33" s="931"/>
      <c r="F33" s="319" t="s">
        <v>52</v>
      </c>
      <c r="G33" s="320" t="s">
        <v>137</v>
      </c>
      <c r="H33" s="321">
        <v>0.2480103852331027</v>
      </c>
      <c r="I33" s="321">
        <v>1</v>
      </c>
      <c r="J33" s="321">
        <v>4.5996898603822056E-2</v>
      </c>
      <c r="K33" s="321">
        <v>8.7938988597210388E-3</v>
      </c>
      <c r="L33" s="322">
        <v>0.98097674455729234</v>
      </c>
      <c r="M33" s="312"/>
    </row>
    <row r="34" spans="5:20" x14ac:dyDescent="0.55000000000000004">
      <c r="E34" s="931" t="s">
        <v>52</v>
      </c>
      <c r="F34" s="323" t="s">
        <v>48</v>
      </c>
      <c r="G34" s="324" t="s">
        <v>138</v>
      </c>
      <c r="H34" s="325">
        <v>0.31069418283242295</v>
      </c>
      <c r="I34" s="325">
        <v>1</v>
      </c>
      <c r="J34" s="325">
        <v>3.8659744507252403E-2</v>
      </c>
      <c r="K34" s="325">
        <v>-1.2513998317257111</v>
      </c>
      <c r="L34" s="326">
        <v>-3.3501014610407887E-2</v>
      </c>
      <c r="M34" s="312"/>
    </row>
    <row r="35" spans="5:20" x14ac:dyDescent="0.55000000000000004">
      <c r="E35" s="932"/>
      <c r="F35" s="327" t="s">
        <v>51</v>
      </c>
      <c r="G35" s="328" t="s">
        <v>139</v>
      </c>
      <c r="H35" s="329">
        <v>0.24801038523310265</v>
      </c>
      <c r="I35" s="329">
        <v>1</v>
      </c>
      <c r="J35" s="329">
        <v>4.5996898603821834E-2</v>
      </c>
      <c r="K35" s="329">
        <v>-0.98097674455729222</v>
      </c>
      <c r="L35" s="330">
        <v>-8.7938988597211498E-3</v>
      </c>
      <c r="M35" s="312"/>
    </row>
    <row r="36" spans="5:20" x14ac:dyDescent="0.55000000000000004">
      <c r="E36" s="933" t="s">
        <v>135</v>
      </c>
      <c r="F36" s="933"/>
      <c r="G36" s="933"/>
      <c r="H36" s="933"/>
      <c r="I36" s="933"/>
      <c r="J36" s="933"/>
      <c r="K36" s="933"/>
      <c r="L36" s="933"/>
      <c r="M36" s="312"/>
    </row>
    <row r="37" spans="5:20" x14ac:dyDescent="0.55000000000000004">
      <c r="E37" s="933" t="s">
        <v>64</v>
      </c>
      <c r="F37" s="933"/>
      <c r="G37" s="933"/>
      <c r="H37" s="933"/>
      <c r="I37" s="933"/>
      <c r="J37" s="933"/>
      <c r="K37" s="933"/>
      <c r="L37" s="933"/>
      <c r="M37" s="312"/>
    </row>
    <row r="40" spans="5:20" x14ac:dyDescent="0.55000000000000004">
      <c r="O40" s="936" t="s">
        <v>45</v>
      </c>
      <c r="P40" s="936"/>
      <c r="Q40" s="936"/>
      <c r="R40" s="936"/>
      <c r="S40" s="936"/>
      <c r="T40" s="331"/>
    </row>
    <row r="41" spans="5:20" x14ac:dyDescent="0.55000000000000004">
      <c r="O41" s="937" t="s">
        <v>89</v>
      </c>
      <c r="P41" s="939" t="s">
        <v>47</v>
      </c>
      <c r="Q41" s="941" t="s">
        <v>2</v>
      </c>
      <c r="R41" s="941" t="s">
        <v>3</v>
      </c>
      <c r="S41" s="943"/>
      <c r="T41" s="331"/>
    </row>
    <row r="42" spans="5:20" x14ac:dyDescent="0.55000000000000004">
      <c r="E42" s="944" t="s">
        <v>53</v>
      </c>
      <c r="F42" s="944"/>
      <c r="G42" s="944"/>
      <c r="H42" s="944"/>
      <c r="I42" s="944"/>
      <c r="J42" s="944"/>
      <c r="K42" s="944"/>
      <c r="L42" s="944"/>
      <c r="M42" s="346"/>
      <c r="O42" s="938"/>
      <c r="P42" s="940"/>
      <c r="Q42" s="942"/>
      <c r="R42" s="332" t="s">
        <v>5</v>
      </c>
      <c r="S42" s="333" t="s">
        <v>6</v>
      </c>
      <c r="T42" s="331"/>
    </row>
    <row r="43" spans="5:20" x14ac:dyDescent="0.55000000000000004">
      <c r="E43" s="945" t="s">
        <v>141</v>
      </c>
      <c r="F43" s="945"/>
      <c r="G43" s="947" t="s">
        <v>55</v>
      </c>
      <c r="H43" s="949" t="s">
        <v>2</v>
      </c>
      <c r="I43" s="949" t="s">
        <v>8</v>
      </c>
      <c r="J43" s="949" t="s">
        <v>9</v>
      </c>
      <c r="K43" s="949" t="s">
        <v>56</v>
      </c>
      <c r="L43" s="951"/>
      <c r="M43" s="346"/>
      <c r="O43" s="334" t="s">
        <v>113</v>
      </c>
      <c r="P43" s="335">
        <v>3.4405765932396304E-2</v>
      </c>
      <c r="Q43" s="336">
        <v>0.1543687392701705</v>
      </c>
      <c r="R43" s="336">
        <v>-0.26815140337599169</v>
      </c>
      <c r="S43" s="337">
        <v>0.3369629352407843</v>
      </c>
      <c r="T43" s="331"/>
    </row>
    <row r="44" spans="5:20" x14ac:dyDescent="0.55000000000000004">
      <c r="E44" s="946"/>
      <c r="F44" s="946"/>
      <c r="G44" s="948"/>
      <c r="H44" s="950"/>
      <c r="I44" s="950"/>
      <c r="J44" s="950"/>
      <c r="K44" s="347" t="s">
        <v>5</v>
      </c>
      <c r="L44" s="348" t="s">
        <v>6</v>
      </c>
      <c r="M44" s="346"/>
      <c r="O44" s="338" t="s">
        <v>114</v>
      </c>
      <c r="P44" s="339">
        <v>-0.49938967025848813</v>
      </c>
      <c r="Q44" s="340">
        <v>0.22462867897171959</v>
      </c>
      <c r="R44" s="340">
        <v>-0.93965379093786816</v>
      </c>
      <c r="S44" s="341">
        <v>-5.9125549579108039E-2</v>
      </c>
      <c r="T44" s="331"/>
    </row>
    <row r="45" spans="5:20" x14ac:dyDescent="0.55000000000000004">
      <c r="E45" s="952" t="s">
        <v>113</v>
      </c>
      <c r="F45" s="349" t="s">
        <v>114</v>
      </c>
      <c r="G45" s="350" t="s">
        <v>142</v>
      </c>
      <c r="H45" s="351">
        <v>0.26246420634043688</v>
      </c>
      <c r="I45" s="351">
        <v>1</v>
      </c>
      <c r="J45" s="351">
        <v>4.197340426821472E-2</v>
      </c>
      <c r="K45" s="351">
        <v>1.9375044532738972E-2</v>
      </c>
      <c r="L45" s="352">
        <v>1.0482158278490299</v>
      </c>
      <c r="M45" s="346"/>
      <c r="O45" s="338" t="s">
        <v>115</v>
      </c>
      <c r="P45" s="339">
        <v>0.34503464049339705</v>
      </c>
      <c r="Q45" s="340">
        <v>0.28345712877165441</v>
      </c>
      <c r="R45" s="340">
        <v>-0.21053112306017785</v>
      </c>
      <c r="S45" s="341">
        <v>0.90060040404697195</v>
      </c>
      <c r="T45" s="331"/>
    </row>
    <row r="46" spans="5:20" x14ac:dyDescent="0.55000000000000004">
      <c r="E46" s="953"/>
      <c r="F46" s="353" t="s">
        <v>115</v>
      </c>
      <c r="G46" s="354">
        <v>-0.31062887456100075</v>
      </c>
      <c r="H46" s="355">
        <v>0.31991198788470432</v>
      </c>
      <c r="I46" s="355">
        <v>1</v>
      </c>
      <c r="J46" s="355">
        <v>0.33155709778651454</v>
      </c>
      <c r="K46" s="355">
        <v>-0.93764484903763523</v>
      </c>
      <c r="L46" s="356">
        <v>0.31638709991563374</v>
      </c>
      <c r="M46" s="346"/>
      <c r="O46" s="342" t="s">
        <v>116</v>
      </c>
      <c r="P46" s="343">
        <v>0.34968913670532098</v>
      </c>
      <c r="Q46" s="344">
        <v>0.24228983060802051</v>
      </c>
      <c r="R46" s="344">
        <v>-0.12519020510670953</v>
      </c>
      <c r="S46" s="345">
        <v>0.82456847851735149</v>
      </c>
      <c r="T46" s="331"/>
    </row>
    <row r="47" spans="5:20" x14ac:dyDescent="0.55000000000000004">
      <c r="E47" s="954"/>
      <c r="F47" s="357" t="s">
        <v>116</v>
      </c>
      <c r="G47" s="358">
        <v>-0.31528337077292468</v>
      </c>
      <c r="H47" s="359">
        <v>0.27735129577741485</v>
      </c>
      <c r="I47" s="359">
        <v>1</v>
      </c>
      <c r="J47" s="359">
        <v>0.25563634991301154</v>
      </c>
      <c r="K47" s="359">
        <v>-0.85888192156217369</v>
      </c>
      <c r="L47" s="360">
        <v>0.22831518001632434</v>
      </c>
      <c r="M47" s="346"/>
    </row>
    <row r="48" spans="5:20" x14ac:dyDescent="0.55000000000000004">
      <c r="E48" s="954" t="s">
        <v>114</v>
      </c>
      <c r="F48" s="353" t="s">
        <v>113</v>
      </c>
      <c r="G48" s="354" t="s">
        <v>143</v>
      </c>
      <c r="H48" s="355">
        <v>0.26246420634043688</v>
      </c>
      <c r="I48" s="355">
        <v>1</v>
      </c>
      <c r="J48" s="355">
        <v>4.197340426821472E-2</v>
      </c>
      <c r="K48" s="355">
        <v>-1.0482158278490299</v>
      </c>
      <c r="L48" s="356">
        <v>-1.9375044532738972E-2</v>
      </c>
      <c r="M48" s="346"/>
    </row>
    <row r="49" spans="5:20" x14ac:dyDescent="0.55000000000000004">
      <c r="E49" s="953"/>
      <c r="F49" s="353" t="s">
        <v>115</v>
      </c>
      <c r="G49" s="354" t="s">
        <v>144</v>
      </c>
      <c r="H49" s="355">
        <v>0.33426560216277867</v>
      </c>
      <c r="I49" s="355">
        <v>1</v>
      </c>
      <c r="J49" s="355">
        <v>1.1530131870572946E-2</v>
      </c>
      <c r="K49" s="355">
        <v>-1.4995728522615253</v>
      </c>
      <c r="L49" s="356">
        <v>-0.1892757692422451</v>
      </c>
      <c r="M49" s="346"/>
    </row>
    <row r="50" spans="5:20" x14ac:dyDescent="0.55000000000000004">
      <c r="E50" s="954"/>
      <c r="F50" s="357" t="s">
        <v>116</v>
      </c>
      <c r="G50" s="358" t="s">
        <v>145</v>
      </c>
      <c r="H50" s="359">
        <v>0.33148653451847665</v>
      </c>
      <c r="I50" s="359">
        <v>1</v>
      </c>
      <c r="J50" s="359">
        <v>1.0424292217929176E-2</v>
      </c>
      <c r="K50" s="359">
        <v>-1.4987804759800167</v>
      </c>
      <c r="L50" s="360">
        <v>-0.19937713794760159</v>
      </c>
      <c r="M50" s="346"/>
    </row>
    <row r="51" spans="5:20" x14ac:dyDescent="0.55000000000000004">
      <c r="E51" s="954" t="s">
        <v>115</v>
      </c>
      <c r="F51" s="353" t="s">
        <v>113</v>
      </c>
      <c r="G51" s="354">
        <v>0.31062887456100075</v>
      </c>
      <c r="H51" s="355">
        <v>0.31991198788470437</v>
      </c>
      <c r="I51" s="355">
        <v>1</v>
      </c>
      <c r="J51" s="355">
        <v>0.33155709778651443</v>
      </c>
      <c r="K51" s="355">
        <v>-0.31638709991563374</v>
      </c>
      <c r="L51" s="356">
        <v>0.93764484903763523</v>
      </c>
      <c r="M51" s="346"/>
      <c r="O51" s="934" t="s">
        <v>65</v>
      </c>
      <c r="P51" s="934"/>
      <c r="Q51" s="934"/>
      <c r="R51" s="183"/>
    </row>
    <row r="52" spans="5:20" ht="23.7" x14ac:dyDescent="0.55000000000000004">
      <c r="E52" s="953"/>
      <c r="F52" s="353" t="s">
        <v>114</v>
      </c>
      <c r="G52" s="354" t="s">
        <v>146</v>
      </c>
      <c r="H52" s="355">
        <v>0.33426560216277867</v>
      </c>
      <c r="I52" s="355">
        <v>1</v>
      </c>
      <c r="J52" s="355">
        <v>1.1530131870572946E-2</v>
      </c>
      <c r="K52" s="355">
        <v>0.1892757692422451</v>
      </c>
      <c r="L52" s="356">
        <v>1.4995728522615253</v>
      </c>
      <c r="M52" s="346"/>
      <c r="O52" s="184" t="s">
        <v>7</v>
      </c>
      <c r="P52" s="185" t="s">
        <v>8</v>
      </c>
      <c r="Q52" s="186" t="s">
        <v>9</v>
      </c>
      <c r="R52" s="183"/>
    </row>
    <row r="53" spans="5:20" x14ac:dyDescent="0.55000000000000004">
      <c r="E53" s="954"/>
      <c r="F53" s="357" t="s">
        <v>116</v>
      </c>
      <c r="G53" s="358">
        <v>-4.6544962119239308E-3</v>
      </c>
      <c r="H53" s="359">
        <v>0.3343105607486872</v>
      </c>
      <c r="I53" s="359">
        <v>1</v>
      </c>
      <c r="J53" s="359">
        <v>0.98889167401236833</v>
      </c>
      <c r="K53" s="359">
        <v>-0.65989115493074058</v>
      </c>
      <c r="L53" s="360">
        <v>0.65058216250689271</v>
      </c>
      <c r="M53" s="346"/>
      <c r="O53" s="187">
        <v>8.7747466123666804</v>
      </c>
      <c r="P53" s="188">
        <v>3</v>
      </c>
      <c r="Q53" s="189">
        <v>3.2440624856727274E-2</v>
      </c>
      <c r="R53" s="183"/>
    </row>
    <row r="54" spans="5:20" x14ac:dyDescent="0.55000000000000004">
      <c r="E54" s="954" t="s">
        <v>116</v>
      </c>
      <c r="F54" s="353" t="s">
        <v>113</v>
      </c>
      <c r="G54" s="354">
        <v>0.31528337077292468</v>
      </c>
      <c r="H54" s="355">
        <v>0.27735129577741491</v>
      </c>
      <c r="I54" s="355">
        <v>1</v>
      </c>
      <c r="J54" s="355">
        <v>0.25563634991301176</v>
      </c>
      <c r="K54" s="355">
        <v>-0.22831518001632434</v>
      </c>
      <c r="L54" s="356">
        <v>0.85888192156217369</v>
      </c>
      <c r="M54" s="346"/>
      <c r="O54" s="935" t="s">
        <v>148</v>
      </c>
      <c r="P54" s="935"/>
      <c r="Q54" s="935"/>
      <c r="R54" s="183"/>
    </row>
    <row r="55" spans="5:20" x14ac:dyDescent="0.55000000000000004">
      <c r="E55" s="953"/>
      <c r="F55" s="353" t="s">
        <v>114</v>
      </c>
      <c r="G55" s="354" t="s">
        <v>147</v>
      </c>
      <c r="H55" s="355">
        <v>0.33148653451847665</v>
      </c>
      <c r="I55" s="355">
        <v>1</v>
      </c>
      <c r="J55" s="355">
        <v>1.0424292217929176E-2</v>
      </c>
      <c r="K55" s="355">
        <v>0.19937713794760159</v>
      </c>
      <c r="L55" s="356">
        <v>1.4987804759800167</v>
      </c>
      <c r="M55" s="346"/>
    </row>
    <row r="56" spans="5:20" x14ac:dyDescent="0.55000000000000004">
      <c r="E56" s="955"/>
      <c r="F56" s="361" t="s">
        <v>115</v>
      </c>
      <c r="G56" s="362">
        <v>4.6544962119239308E-3</v>
      </c>
      <c r="H56" s="363">
        <v>0.3343105607486872</v>
      </c>
      <c r="I56" s="363">
        <v>1</v>
      </c>
      <c r="J56" s="363">
        <v>0.98889167401236833</v>
      </c>
      <c r="K56" s="363">
        <v>-0.65058216250689271</v>
      </c>
      <c r="L56" s="364">
        <v>0.65989115493074058</v>
      </c>
      <c r="M56" s="346"/>
    </row>
    <row r="57" spans="5:20" x14ac:dyDescent="0.55000000000000004">
      <c r="E57" s="956" t="s">
        <v>135</v>
      </c>
      <c r="F57" s="956"/>
      <c r="G57" s="956"/>
      <c r="H57" s="956"/>
      <c r="I57" s="956"/>
      <c r="J57" s="956"/>
      <c r="K57" s="956"/>
      <c r="L57" s="956"/>
      <c r="M57" s="346"/>
    </row>
    <row r="58" spans="5:20" x14ac:dyDescent="0.55000000000000004">
      <c r="E58" s="956" t="s">
        <v>64</v>
      </c>
      <c r="F58" s="956"/>
      <c r="G58" s="956"/>
      <c r="H58" s="956"/>
      <c r="I58" s="956"/>
      <c r="J58" s="956"/>
      <c r="K58" s="956"/>
      <c r="L58" s="956"/>
      <c r="M58" s="346"/>
    </row>
    <row r="60" spans="5:20" x14ac:dyDescent="0.55000000000000004">
      <c r="O60" s="922" t="s">
        <v>45</v>
      </c>
      <c r="P60" s="922"/>
      <c r="Q60" s="922"/>
      <c r="R60" s="922"/>
      <c r="S60" s="922"/>
      <c r="T60" s="312"/>
    </row>
    <row r="61" spans="5:20" ht="15" x14ac:dyDescent="0.55000000000000004">
      <c r="E61" s="944" t="s">
        <v>53</v>
      </c>
      <c r="F61" s="944"/>
      <c r="G61" s="944"/>
      <c r="H61" s="944"/>
      <c r="I61" s="944"/>
      <c r="J61" s="944"/>
      <c r="K61" s="944"/>
      <c r="L61" s="944"/>
      <c r="M61" s="346"/>
      <c r="O61" s="923" t="s">
        <v>90</v>
      </c>
      <c r="P61" s="925" t="s">
        <v>47</v>
      </c>
      <c r="Q61" s="927" t="s">
        <v>2</v>
      </c>
      <c r="R61" s="927" t="s">
        <v>3</v>
      </c>
      <c r="S61" s="929"/>
      <c r="T61" s="312"/>
    </row>
    <row r="62" spans="5:20" x14ac:dyDescent="0.55000000000000004">
      <c r="E62" s="945" t="s">
        <v>149</v>
      </c>
      <c r="F62" s="945"/>
      <c r="G62" s="947" t="s">
        <v>55</v>
      </c>
      <c r="H62" s="949" t="s">
        <v>2</v>
      </c>
      <c r="I62" s="949" t="s">
        <v>8</v>
      </c>
      <c r="J62" s="949" t="s">
        <v>9</v>
      </c>
      <c r="K62" s="949" t="s">
        <v>56</v>
      </c>
      <c r="L62" s="951"/>
      <c r="M62" s="346"/>
      <c r="O62" s="924"/>
      <c r="P62" s="926"/>
      <c r="Q62" s="928"/>
      <c r="R62" s="313" t="s">
        <v>5</v>
      </c>
      <c r="S62" s="314" t="s">
        <v>6</v>
      </c>
      <c r="T62" s="312"/>
    </row>
    <row r="63" spans="5:20" x14ac:dyDescent="0.55000000000000004">
      <c r="E63" s="946"/>
      <c r="F63" s="946"/>
      <c r="G63" s="948"/>
      <c r="H63" s="950"/>
      <c r="I63" s="950"/>
      <c r="J63" s="950"/>
      <c r="K63" s="347" t="s">
        <v>5</v>
      </c>
      <c r="L63" s="348" t="s">
        <v>6</v>
      </c>
      <c r="M63" s="346"/>
      <c r="O63" s="315" t="s">
        <v>49</v>
      </c>
      <c r="P63" s="316">
        <v>-0.23561439381294469</v>
      </c>
      <c r="Q63" s="317">
        <v>0.13612601295656676</v>
      </c>
      <c r="R63" s="317">
        <v>-0.50241647656684818</v>
      </c>
      <c r="S63" s="318">
        <v>3.1187688940958858E-2</v>
      </c>
      <c r="T63" s="312"/>
    </row>
    <row r="64" spans="5:20" x14ac:dyDescent="0.55000000000000004">
      <c r="E64" s="365" t="s">
        <v>49</v>
      </c>
      <c r="F64" s="365" t="s">
        <v>50</v>
      </c>
      <c r="G64" s="366" t="s">
        <v>150</v>
      </c>
      <c r="H64" s="367">
        <v>0.28283946579716529</v>
      </c>
      <c r="I64" s="367">
        <v>1</v>
      </c>
      <c r="J64" s="367">
        <v>3.8247194514801408E-2</v>
      </c>
      <c r="K64" s="367">
        <v>-1.1404538904311947</v>
      </c>
      <c r="L64" s="368">
        <v>-3.1743557693210134E-2</v>
      </c>
      <c r="M64" s="346"/>
      <c r="O64" s="327" t="s">
        <v>50</v>
      </c>
      <c r="P64" s="328">
        <v>0.35048433024925774</v>
      </c>
      <c r="Q64" s="329">
        <v>0.23547168167263438</v>
      </c>
      <c r="R64" s="329">
        <v>-0.11103168520818585</v>
      </c>
      <c r="S64" s="330">
        <v>0.81200034570670132</v>
      </c>
      <c r="T64" s="312"/>
    </row>
    <row r="65" spans="5:18" x14ac:dyDescent="0.55000000000000004">
      <c r="E65" s="361" t="s">
        <v>50</v>
      </c>
      <c r="F65" s="361" t="s">
        <v>49</v>
      </c>
      <c r="G65" s="362" t="s">
        <v>151</v>
      </c>
      <c r="H65" s="363">
        <v>0.28283946579716529</v>
      </c>
      <c r="I65" s="363">
        <v>1</v>
      </c>
      <c r="J65" s="363">
        <v>3.8247194514801408E-2</v>
      </c>
      <c r="K65" s="363">
        <v>3.1743557693210134E-2</v>
      </c>
      <c r="L65" s="364">
        <v>1.1404538904311947</v>
      </c>
      <c r="M65" s="346"/>
    </row>
    <row r="66" spans="5:18" x14ac:dyDescent="0.55000000000000004">
      <c r="E66" s="956" t="s">
        <v>135</v>
      </c>
      <c r="F66" s="956"/>
      <c r="G66" s="956"/>
      <c r="H66" s="956"/>
      <c r="I66" s="956"/>
      <c r="J66" s="956"/>
      <c r="K66" s="956"/>
      <c r="L66" s="956"/>
      <c r="M66" s="346"/>
    </row>
    <row r="67" spans="5:18" x14ac:dyDescent="0.55000000000000004">
      <c r="E67" s="956" t="s">
        <v>64</v>
      </c>
      <c r="F67" s="956"/>
      <c r="G67" s="956"/>
      <c r="H67" s="956"/>
      <c r="I67" s="956"/>
      <c r="J67" s="956"/>
      <c r="K67" s="956"/>
      <c r="L67" s="956"/>
      <c r="M67" s="346"/>
      <c r="O67" s="934" t="s">
        <v>65</v>
      </c>
      <c r="P67" s="934"/>
      <c r="Q67" s="934"/>
      <c r="R67" s="183"/>
    </row>
    <row r="68" spans="5:18" ht="23.7" x14ac:dyDescent="0.55000000000000004">
      <c r="O68" s="184" t="s">
        <v>7</v>
      </c>
      <c r="P68" s="185" t="s">
        <v>8</v>
      </c>
      <c r="Q68" s="186" t="s">
        <v>9</v>
      </c>
      <c r="R68" s="183"/>
    </row>
    <row r="69" spans="5:18" x14ac:dyDescent="0.55000000000000004">
      <c r="O69" s="187">
        <v>4.2939950080652132</v>
      </c>
      <c r="P69" s="188">
        <v>1</v>
      </c>
      <c r="Q69" s="189">
        <v>3.8247194514801408E-2</v>
      </c>
      <c r="R69" s="183"/>
    </row>
    <row r="70" spans="5:18" x14ac:dyDescent="0.55000000000000004">
      <c r="O70" s="935" t="s">
        <v>152</v>
      </c>
      <c r="P70" s="935"/>
      <c r="Q70" s="935"/>
      <c r="R70" s="183"/>
    </row>
  </sheetData>
  <mergeCells count="71">
    <mergeCell ref="O70:Q70"/>
    <mergeCell ref="E61:L61"/>
    <mergeCell ref="E62:F63"/>
    <mergeCell ref="G62:G63"/>
    <mergeCell ref="H62:H63"/>
    <mergeCell ref="I62:I63"/>
    <mergeCell ref="J62:J63"/>
    <mergeCell ref="K62:L62"/>
    <mergeCell ref="E66:L66"/>
    <mergeCell ref="E67:L67"/>
    <mergeCell ref="O61:O62"/>
    <mergeCell ref="P61:P62"/>
    <mergeCell ref="Q61:Q62"/>
    <mergeCell ref="R61:S61"/>
    <mergeCell ref="O67:Q67"/>
    <mergeCell ref="E45:E47"/>
    <mergeCell ref="E48:E50"/>
    <mergeCell ref="E51:E53"/>
    <mergeCell ref="E54:E56"/>
    <mergeCell ref="O60:S60"/>
    <mergeCell ref="E57:L57"/>
    <mergeCell ref="E58:L58"/>
    <mergeCell ref="O51:Q51"/>
    <mergeCell ref="O54:Q54"/>
    <mergeCell ref="E42:L42"/>
    <mergeCell ref="E43:F44"/>
    <mergeCell ref="G43:G44"/>
    <mergeCell ref="H43:H44"/>
    <mergeCell ref="I43:I44"/>
    <mergeCell ref="J43:J44"/>
    <mergeCell ref="K43:L43"/>
    <mergeCell ref="N28:P28"/>
    <mergeCell ref="N31:P31"/>
    <mergeCell ref="O40:S40"/>
    <mergeCell ref="O41:O42"/>
    <mergeCell ref="P41:P42"/>
    <mergeCell ref="Q41:Q42"/>
    <mergeCell ref="R41:S41"/>
    <mergeCell ref="E30:E31"/>
    <mergeCell ref="E32:E33"/>
    <mergeCell ref="E34:E35"/>
    <mergeCell ref="E36:L36"/>
    <mergeCell ref="E37:L37"/>
    <mergeCell ref="E27:L27"/>
    <mergeCell ref="E28:F29"/>
    <mergeCell ref="G28:G29"/>
    <mergeCell ref="H28:H29"/>
    <mergeCell ref="I28:I29"/>
    <mergeCell ref="J28:J29"/>
    <mergeCell ref="K28:L28"/>
    <mergeCell ref="O13:S13"/>
    <mergeCell ref="O14:O15"/>
    <mergeCell ref="P14:P15"/>
    <mergeCell ref="Q14:Q15"/>
    <mergeCell ref="R14:S14"/>
    <mergeCell ref="E22:L22"/>
    <mergeCell ref="E23:L23"/>
    <mergeCell ref="E24:L24"/>
    <mergeCell ref="K6:M6"/>
    <mergeCell ref="P2:S2"/>
    <mergeCell ref="P3:P4"/>
    <mergeCell ref="Q3:S3"/>
    <mergeCell ref="P9:S9"/>
    <mergeCell ref="K2:M2"/>
    <mergeCell ref="K5:M5"/>
    <mergeCell ref="E8:L8"/>
    <mergeCell ref="E9:E10"/>
    <mergeCell ref="F9:F10"/>
    <mergeCell ref="G9:G10"/>
    <mergeCell ref="H9:I9"/>
    <mergeCell ref="J9:L9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 ME FILE</vt:lpstr>
      <vt:lpstr>delta telos parameter est</vt:lpstr>
      <vt:lpstr>delta BCI</vt:lpstr>
      <vt:lpstr>delta SVL</vt:lpstr>
      <vt:lpstr>food eaten </vt:lpstr>
      <vt:lpstr>superoxide end sample</vt:lpstr>
    </vt:vector>
  </TitlesOfParts>
  <Company>University of Sydney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2019-09-03T07:02:36Z</dcterms:created>
  <dcterms:modified xsi:type="dcterms:W3CDTF">2021-04-20T22:11:40Z</dcterms:modified>
</cp:coreProperties>
</file>