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Google Drive\Grad School\Barriers\Resubmission 2\Resubmission 3\Data Dryad\"/>
    </mc:Choice>
  </mc:AlternateContent>
  <bookViews>
    <workbookView xWindow="0" yWindow="135" windowWidth="23955" windowHeight="9780"/>
  </bookViews>
  <sheets>
    <sheet name="Presence Data" sheetId="4" r:id="rId1"/>
    <sheet name="Parameter Ranges for Species" sheetId="5" r:id="rId2"/>
    <sheet name="Control Data&amp;Habitat Comparison" sheetId="2" r:id="rId3"/>
    <sheet name="EI Index" sheetId="9" r:id="rId4"/>
  </sheets>
  <calcPr calcId="152511"/>
</workbook>
</file>

<file path=xl/calcChain.xml><?xml version="1.0" encoding="utf-8"?>
<calcChain xmlns="http://schemas.openxmlformats.org/spreadsheetml/2006/main">
  <c r="H3" i="5" l="1"/>
  <c r="I3" i="5"/>
  <c r="J3" i="5"/>
  <c r="K3" i="5"/>
  <c r="H4" i="5"/>
  <c r="I4" i="5"/>
  <c r="J4" i="5"/>
  <c r="K4" i="5"/>
  <c r="H5" i="5"/>
  <c r="I5" i="5"/>
  <c r="J5" i="5"/>
  <c r="K5" i="5"/>
  <c r="H6" i="5"/>
  <c r="I6" i="5"/>
  <c r="J6" i="5"/>
  <c r="K6" i="5"/>
  <c r="H7" i="5"/>
  <c r="I7" i="5"/>
  <c r="J7" i="5"/>
  <c r="K7" i="5"/>
  <c r="H8" i="5"/>
  <c r="I8" i="5"/>
  <c r="J8" i="5"/>
  <c r="K8" i="5"/>
  <c r="H9" i="5"/>
  <c r="I9" i="5"/>
  <c r="J9" i="5"/>
  <c r="K9" i="5"/>
  <c r="H10" i="5"/>
  <c r="I10" i="5"/>
  <c r="J10" i="5"/>
  <c r="K10" i="5"/>
  <c r="H11" i="5"/>
  <c r="I11" i="5"/>
  <c r="J11" i="5"/>
  <c r="K11" i="5"/>
  <c r="H12" i="5"/>
  <c r="I12" i="5"/>
  <c r="J12" i="5"/>
  <c r="K12" i="5"/>
  <c r="H13" i="5"/>
  <c r="I13" i="5"/>
  <c r="J13" i="5"/>
  <c r="K13" i="5"/>
  <c r="H14" i="5"/>
  <c r="I14" i="5"/>
  <c r="J14" i="5"/>
  <c r="K14" i="5"/>
  <c r="H15" i="5"/>
  <c r="I15" i="5"/>
  <c r="J15" i="5"/>
  <c r="K15" i="5"/>
  <c r="H16" i="5"/>
  <c r="I16" i="5"/>
  <c r="J16" i="5"/>
  <c r="K16" i="5"/>
  <c r="H17" i="5"/>
  <c r="I17" i="5"/>
  <c r="J17" i="5"/>
  <c r="K17" i="5"/>
  <c r="H18" i="5"/>
  <c r="I18" i="5"/>
  <c r="J18" i="5"/>
  <c r="K18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B12" i="5"/>
  <c r="C11" i="5"/>
  <c r="D11" i="5"/>
  <c r="E11" i="5"/>
  <c r="F11" i="5"/>
  <c r="B11" i="5"/>
  <c r="G3" i="5"/>
  <c r="C3" i="5"/>
  <c r="D3" i="5"/>
  <c r="E3" i="5"/>
  <c r="F3" i="5"/>
  <c r="C4" i="5"/>
  <c r="D4" i="5"/>
  <c r="E4" i="5"/>
  <c r="F4" i="5"/>
  <c r="C5" i="5"/>
  <c r="D5" i="5"/>
  <c r="E5" i="5"/>
  <c r="F5" i="5"/>
  <c r="C6" i="5"/>
  <c r="D6" i="5"/>
  <c r="E6" i="5"/>
  <c r="F6" i="5"/>
  <c r="C7" i="5"/>
  <c r="D7" i="5"/>
  <c r="E7" i="5"/>
  <c r="F7" i="5"/>
  <c r="C8" i="5"/>
  <c r="D8" i="5"/>
  <c r="E8" i="5"/>
  <c r="F8" i="5"/>
  <c r="C9" i="5"/>
  <c r="D9" i="5"/>
  <c r="E9" i="5"/>
  <c r="F9" i="5"/>
  <c r="C10" i="5"/>
  <c r="D10" i="5"/>
  <c r="E10" i="5"/>
  <c r="F10" i="5"/>
  <c r="C12" i="5"/>
  <c r="D12" i="5"/>
  <c r="E12" i="5"/>
  <c r="F12" i="5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B18" i="5"/>
  <c r="B17" i="5"/>
  <c r="B16" i="5"/>
  <c r="B15" i="5"/>
  <c r="B14" i="5"/>
  <c r="B13" i="5"/>
  <c r="B10" i="5"/>
  <c r="B9" i="5"/>
  <c r="B8" i="5"/>
  <c r="B7" i="5"/>
  <c r="B6" i="5"/>
  <c r="B5" i="5"/>
  <c r="B4" i="5"/>
  <c r="B3" i="5"/>
  <c r="J67" i="2" l="1"/>
  <c r="H324" i="2"/>
  <c r="H436" i="2"/>
  <c r="L275" i="2"/>
  <c r="I275" i="2"/>
  <c r="K430" i="2"/>
  <c r="J284" i="2"/>
  <c r="J89" i="2"/>
  <c r="L43" i="2"/>
  <c r="I43" i="2"/>
  <c r="L369" i="2"/>
  <c r="I366" i="2"/>
  <c r="K327" i="2"/>
  <c r="H365" i="2"/>
  <c r="H43" i="2"/>
  <c r="H275" i="2"/>
  <c r="K275" i="2"/>
  <c r="J435" i="2"/>
  <c r="L284" i="2"/>
  <c r="I284" i="2"/>
  <c r="L89" i="2"/>
  <c r="I89" i="2"/>
  <c r="K43" i="2"/>
  <c r="K368" i="2"/>
  <c r="J326" i="2"/>
  <c r="H2" i="2"/>
  <c r="K122" i="2"/>
  <c r="T125" i="2"/>
  <c r="T128" i="2"/>
  <c r="T131" i="2"/>
  <c r="T134" i="2"/>
  <c r="T137" i="2"/>
  <c r="T140" i="2"/>
  <c r="T143" i="2"/>
  <c r="T146" i="2"/>
  <c r="T149" i="2"/>
  <c r="T152" i="2"/>
  <c r="T155" i="2"/>
  <c r="T158" i="2"/>
  <c r="T161" i="2"/>
  <c r="T122" i="2"/>
  <c r="T124" i="2"/>
  <c r="T127" i="2"/>
  <c r="T130" i="2"/>
  <c r="T133" i="2"/>
  <c r="T136" i="2"/>
  <c r="T139" i="2"/>
  <c r="T142" i="2"/>
  <c r="T145" i="2"/>
  <c r="T148" i="2"/>
  <c r="T151" i="2"/>
  <c r="T154" i="2"/>
  <c r="T157" i="2"/>
  <c r="T160" i="2"/>
  <c r="T123" i="2"/>
  <c r="T126" i="2"/>
  <c r="T129" i="2"/>
  <c r="T132" i="2"/>
  <c r="T135" i="2"/>
  <c r="T138" i="2"/>
  <c r="T141" i="2"/>
  <c r="T144" i="2"/>
  <c r="T147" i="2"/>
  <c r="T150" i="2"/>
  <c r="T153" i="2"/>
  <c r="T156" i="2"/>
  <c r="T159" i="2"/>
  <c r="T245" i="2"/>
  <c r="T248" i="2"/>
  <c r="T251" i="2"/>
  <c r="T254" i="2"/>
  <c r="T257" i="2"/>
  <c r="T260" i="2"/>
  <c r="T263" i="2"/>
  <c r="T266" i="2"/>
  <c r="T269" i="2"/>
  <c r="T272" i="2"/>
  <c r="T275" i="2"/>
  <c r="T278" i="2"/>
  <c r="T281" i="2"/>
  <c r="T242" i="2"/>
  <c r="T244" i="2"/>
  <c r="T247" i="2"/>
  <c r="T250" i="2"/>
  <c r="T253" i="2"/>
  <c r="T256" i="2"/>
  <c r="T259" i="2"/>
  <c r="T262" i="2"/>
  <c r="T265" i="2"/>
  <c r="T268" i="2"/>
  <c r="T271" i="2"/>
  <c r="T274" i="2"/>
  <c r="T277" i="2"/>
  <c r="T280" i="2"/>
  <c r="T243" i="2"/>
  <c r="T246" i="2"/>
  <c r="T249" i="2"/>
  <c r="T252" i="2"/>
  <c r="T255" i="2"/>
  <c r="T258" i="2"/>
  <c r="T261" i="2"/>
  <c r="T264" i="2"/>
  <c r="T267" i="2"/>
  <c r="T270" i="2"/>
  <c r="T273" i="2"/>
  <c r="T276" i="2"/>
  <c r="T279" i="2"/>
  <c r="H593" i="2"/>
  <c r="H596" i="2"/>
  <c r="H592" i="2"/>
  <c r="H597" i="2"/>
  <c r="H600" i="2"/>
  <c r="H574" i="2"/>
  <c r="H577" i="2"/>
  <c r="H580" i="2"/>
  <c r="H583" i="2"/>
  <c r="H586" i="2"/>
  <c r="H589" i="2"/>
  <c r="H563" i="2"/>
  <c r="H566" i="2"/>
  <c r="H569" i="2"/>
  <c r="H572" i="2"/>
  <c r="H562" i="2"/>
  <c r="H594" i="2"/>
  <c r="H595" i="2"/>
  <c r="H599" i="2"/>
  <c r="H573" i="2"/>
  <c r="H576" i="2"/>
  <c r="H579" i="2"/>
  <c r="H582" i="2"/>
  <c r="H585" i="2"/>
  <c r="H588" i="2"/>
  <c r="H591" i="2"/>
  <c r="H565" i="2"/>
  <c r="H568" i="2"/>
  <c r="H571" i="2"/>
  <c r="H598" i="2"/>
  <c r="H601" i="2"/>
  <c r="H575" i="2"/>
  <c r="H578" i="2"/>
  <c r="H581" i="2"/>
  <c r="H584" i="2"/>
  <c r="H587" i="2"/>
  <c r="H590" i="2"/>
  <c r="H564" i="2"/>
  <c r="H567" i="2"/>
  <c r="H570" i="2"/>
  <c r="T380" i="2"/>
  <c r="T383" i="2"/>
  <c r="T386" i="2"/>
  <c r="T389" i="2"/>
  <c r="T392" i="2"/>
  <c r="T395" i="2"/>
  <c r="T398" i="2"/>
  <c r="T401" i="2"/>
  <c r="T371" i="2"/>
  <c r="T374" i="2"/>
  <c r="T377" i="2"/>
  <c r="T363" i="2"/>
  <c r="T366" i="2"/>
  <c r="T382" i="2"/>
  <c r="T385" i="2"/>
  <c r="T388" i="2"/>
  <c r="T391" i="2"/>
  <c r="T394" i="2"/>
  <c r="T397" i="2"/>
  <c r="T400" i="2"/>
  <c r="T370" i="2"/>
  <c r="T373" i="2"/>
  <c r="T376" i="2"/>
  <c r="T379" i="2"/>
  <c r="T365" i="2"/>
  <c r="T368" i="2"/>
  <c r="T362" i="2"/>
  <c r="T381" i="2"/>
  <c r="T384" i="2"/>
  <c r="T387" i="2"/>
  <c r="T390" i="2"/>
  <c r="T393" i="2"/>
  <c r="T396" i="2"/>
  <c r="T399" i="2"/>
  <c r="T369" i="2"/>
  <c r="T372" i="2"/>
  <c r="T375" i="2"/>
  <c r="T378" i="2"/>
  <c r="T364" i="2"/>
  <c r="T367" i="2"/>
  <c r="T483" i="2"/>
  <c r="T486" i="2"/>
  <c r="T489" i="2"/>
  <c r="T492" i="2"/>
  <c r="T495" i="2"/>
  <c r="T498" i="2"/>
  <c r="T501" i="2"/>
  <c r="T504" i="2"/>
  <c r="T507" i="2"/>
  <c r="T510" i="2"/>
  <c r="T484" i="2"/>
  <c r="T485" i="2"/>
  <c r="T493" i="2"/>
  <c r="T494" i="2"/>
  <c r="T502" i="2"/>
  <c r="T503" i="2"/>
  <c r="T511" i="2"/>
  <c r="T514" i="2"/>
  <c r="T517" i="2"/>
  <c r="T520" i="2"/>
  <c r="T487" i="2"/>
  <c r="T491" i="2"/>
  <c r="T499" i="2"/>
  <c r="T506" i="2"/>
  <c r="T512" i="2"/>
  <c r="T513" i="2"/>
  <c r="T521" i="2"/>
  <c r="T482" i="2"/>
  <c r="T490" i="2"/>
  <c r="T497" i="2"/>
  <c r="T505" i="2"/>
  <c r="T509" i="2"/>
  <c r="T515" i="2"/>
  <c r="T516" i="2"/>
  <c r="T488" i="2"/>
  <c r="T496" i="2"/>
  <c r="T500" i="2"/>
  <c r="T508" i="2"/>
  <c r="T518" i="2"/>
  <c r="T519" i="2"/>
  <c r="T603" i="2"/>
  <c r="T606" i="2"/>
  <c r="T609" i="2"/>
  <c r="T612" i="2"/>
  <c r="T615" i="2"/>
  <c r="T618" i="2"/>
  <c r="T621" i="2"/>
  <c r="T624" i="2"/>
  <c r="T627" i="2"/>
  <c r="T630" i="2"/>
  <c r="T633" i="2"/>
  <c r="T636" i="2"/>
  <c r="T604" i="2"/>
  <c r="T607" i="2"/>
  <c r="T610" i="2"/>
  <c r="T613" i="2"/>
  <c r="T616" i="2"/>
  <c r="T619" i="2"/>
  <c r="T622" i="2"/>
  <c r="T625" i="2"/>
  <c r="T628" i="2"/>
  <c r="T631" i="2"/>
  <c r="T634" i="2"/>
  <c r="T637" i="2"/>
  <c r="T640" i="2"/>
  <c r="T608" i="2"/>
  <c r="T617" i="2"/>
  <c r="T626" i="2"/>
  <c r="T635" i="2"/>
  <c r="T605" i="2"/>
  <c r="T629" i="2"/>
  <c r="T632" i="2"/>
  <c r="T620" i="2"/>
  <c r="T614" i="2"/>
  <c r="T638" i="2"/>
  <c r="T611" i="2"/>
  <c r="T623" i="2"/>
  <c r="T639" i="2"/>
  <c r="T641" i="2"/>
  <c r="T602" i="2"/>
  <c r="H461" i="2"/>
  <c r="H464" i="2"/>
  <c r="H467" i="2"/>
  <c r="H470" i="2"/>
  <c r="H473" i="2"/>
  <c r="H476" i="2"/>
  <c r="H479" i="2"/>
  <c r="H449" i="2"/>
  <c r="H452" i="2"/>
  <c r="H455" i="2"/>
  <c r="H458" i="2"/>
  <c r="H445" i="2"/>
  <c r="H448" i="2"/>
  <c r="H442" i="2"/>
  <c r="H460" i="2"/>
  <c r="H463" i="2"/>
  <c r="H466" i="2"/>
  <c r="H469" i="2"/>
  <c r="H472" i="2"/>
  <c r="H475" i="2"/>
  <c r="H478" i="2"/>
  <c r="H481" i="2"/>
  <c r="H451" i="2"/>
  <c r="H454" i="2"/>
  <c r="H457" i="2"/>
  <c r="H444" i="2"/>
  <c r="H447" i="2"/>
  <c r="H459" i="2"/>
  <c r="H462" i="2"/>
  <c r="H465" i="2"/>
  <c r="H468" i="2"/>
  <c r="H471" i="2"/>
  <c r="H474" i="2"/>
  <c r="H477" i="2"/>
  <c r="H480" i="2"/>
  <c r="H450" i="2"/>
  <c r="H453" i="2"/>
  <c r="H456" i="2"/>
  <c r="H443" i="2"/>
  <c r="H446" i="2"/>
  <c r="W603" i="2"/>
  <c r="W606" i="2"/>
  <c r="W609" i="2"/>
  <c r="W612" i="2"/>
  <c r="W615" i="2"/>
  <c r="W618" i="2"/>
  <c r="W621" i="2"/>
  <c r="W624" i="2"/>
  <c r="W627" i="2"/>
  <c r="W630" i="2"/>
  <c r="W633" i="2"/>
  <c r="W636" i="2"/>
  <c r="W604" i="2"/>
  <c r="W607" i="2"/>
  <c r="W610" i="2"/>
  <c r="W613" i="2"/>
  <c r="W616" i="2"/>
  <c r="W619" i="2"/>
  <c r="W622" i="2"/>
  <c r="W625" i="2"/>
  <c r="W628" i="2"/>
  <c r="W631" i="2"/>
  <c r="W634" i="2"/>
  <c r="W637" i="2"/>
  <c r="W640" i="2"/>
  <c r="W602" i="2"/>
  <c r="W611" i="2"/>
  <c r="W620" i="2"/>
  <c r="W629" i="2"/>
  <c r="W638" i="2"/>
  <c r="W639" i="2"/>
  <c r="W623" i="2"/>
  <c r="W626" i="2"/>
  <c r="W608" i="2"/>
  <c r="W632" i="2"/>
  <c r="W641" i="2"/>
  <c r="W605" i="2"/>
  <c r="W617" i="2"/>
  <c r="W614" i="2"/>
  <c r="W635" i="2"/>
  <c r="K461" i="2"/>
  <c r="K464" i="2"/>
  <c r="K467" i="2"/>
  <c r="K470" i="2"/>
  <c r="K473" i="2"/>
  <c r="K476" i="2"/>
  <c r="K479" i="2"/>
  <c r="K449" i="2"/>
  <c r="K452" i="2"/>
  <c r="K455" i="2"/>
  <c r="K458" i="2"/>
  <c r="K445" i="2"/>
  <c r="K448" i="2"/>
  <c r="K460" i="2"/>
  <c r="K463" i="2"/>
  <c r="K466" i="2"/>
  <c r="K469" i="2"/>
  <c r="K472" i="2"/>
  <c r="K475" i="2"/>
  <c r="K478" i="2"/>
  <c r="K481" i="2"/>
  <c r="K451" i="2"/>
  <c r="K454" i="2"/>
  <c r="K457" i="2"/>
  <c r="K444" i="2"/>
  <c r="K447" i="2"/>
  <c r="K442" i="2"/>
  <c r="K459" i="2"/>
  <c r="K462" i="2"/>
  <c r="K465" i="2"/>
  <c r="K468" i="2"/>
  <c r="K471" i="2"/>
  <c r="K474" i="2"/>
  <c r="K477" i="2"/>
  <c r="K480" i="2"/>
  <c r="K450" i="2"/>
  <c r="K453" i="2"/>
  <c r="K456" i="2"/>
  <c r="K443" i="2"/>
  <c r="K446" i="2"/>
  <c r="V565" i="2"/>
  <c r="V568" i="2"/>
  <c r="V571" i="2"/>
  <c r="V569" i="2"/>
  <c r="V570" i="2"/>
  <c r="V574" i="2"/>
  <c r="V577" i="2"/>
  <c r="V580" i="2"/>
  <c r="V583" i="2"/>
  <c r="V586" i="2"/>
  <c r="V589" i="2"/>
  <c r="V592" i="2"/>
  <c r="V595" i="2"/>
  <c r="V598" i="2"/>
  <c r="V601" i="2"/>
  <c r="V563" i="2"/>
  <c r="V567" i="2"/>
  <c r="V578" i="2"/>
  <c r="V579" i="2"/>
  <c r="V587" i="2"/>
  <c r="V588" i="2"/>
  <c r="V596" i="2"/>
  <c r="V597" i="2"/>
  <c r="V576" i="2"/>
  <c r="V584" i="2"/>
  <c r="V591" i="2"/>
  <c r="V599" i="2"/>
  <c r="V562" i="2"/>
  <c r="V564" i="2"/>
  <c r="V566" i="2"/>
  <c r="V572" i="2"/>
  <c r="V575" i="2"/>
  <c r="V582" i="2"/>
  <c r="V590" i="2"/>
  <c r="V594" i="2"/>
  <c r="V600" i="2"/>
  <c r="V573" i="2"/>
  <c r="V581" i="2"/>
  <c r="V585" i="2"/>
  <c r="V593" i="2"/>
  <c r="X525" i="2"/>
  <c r="X528" i="2"/>
  <c r="X531" i="2"/>
  <c r="X534" i="2"/>
  <c r="X537" i="2"/>
  <c r="X540" i="2"/>
  <c r="X543" i="2"/>
  <c r="X546" i="2"/>
  <c r="X549" i="2"/>
  <c r="X552" i="2"/>
  <c r="X555" i="2"/>
  <c r="X558" i="2"/>
  <c r="X561" i="2"/>
  <c r="X526" i="2"/>
  <c r="X527" i="2"/>
  <c r="X535" i="2"/>
  <c r="X536" i="2"/>
  <c r="X544" i="2"/>
  <c r="X545" i="2"/>
  <c r="X553" i="2"/>
  <c r="X554" i="2"/>
  <c r="X529" i="2"/>
  <c r="X530" i="2"/>
  <c r="X538" i="2"/>
  <c r="X539" i="2"/>
  <c r="X547" i="2"/>
  <c r="X548" i="2"/>
  <c r="X556" i="2"/>
  <c r="X557" i="2"/>
  <c r="X533" i="2"/>
  <c r="X541" i="2"/>
  <c r="X560" i="2"/>
  <c r="X523" i="2"/>
  <c r="X542" i="2"/>
  <c r="X550" i="2"/>
  <c r="X524" i="2"/>
  <c r="X532" i="2"/>
  <c r="X551" i="2"/>
  <c r="X559" i="2"/>
  <c r="X522" i="2"/>
  <c r="L423" i="2"/>
  <c r="L426" i="2"/>
  <c r="L429" i="2"/>
  <c r="L432" i="2"/>
  <c r="L435" i="2"/>
  <c r="L438" i="2"/>
  <c r="L441" i="2"/>
  <c r="L422" i="2"/>
  <c r="L425" i="2"/>
  <c r="L428" i="2"/>
  <c r="L421" i="2"/>
  <c r="L424" i="2"/>
  <c r="L427" i="2"/>
  <c r="L430" i="2"/>
  <c r="L433" i="2"/>
  <c r="L436" i="2"/>
  <c r="L439" i="2"/>
  <c r="L403" i="2"/>
  <c r="L406" i="2"/>
  <c r="L409" i="2"/>
  <c r="L412" i="2"/>
  <c r="L415" i="2"/>
  <c r="L418" i="2"/>
  <c r="U525" i="2"/>
  <c r="U528" i="2"/>
  <c r="U531" i="2"/>
  <c r="U534" i="2"/>
  <c r="U537" i="2"/>
  <c r="U540" i="2"/>
  <c r="U543" i="2"/>
  <c r="U546" i="2"/>
  <c r="U549" i="2"/>
  <c r="U552" i="2"/>
  <c r="U555" i="2"/>
  <c r="U558" i="2"/>
  <c r="U561" i="2"/>
  <c r="U523" i="2"/>
  <c r="U524" i="2"/>
  <c r="U532" i="2"/>
  <c r="U533" i="2"/>
  <c r="U541" i="2"/>
  <c r="U542" i="2"/>
  <c r="U550" i="2"/>
  <c r="U551" i="2"/>
  <c r="U559" i="2"/>
  <c r="U560" i="2"/>
  <c r="U522" i="2"/>
  <c r="U526" i="2"/>
  <c r="U527" i="2"/>
  <c r="U535" i="2"/>
  <c r="U536" i="2"/>
  <c r="U544" i="2"/>
  <c r="U545" i="2"/>
  <c r="U553" i="2"/>
  <c r="U554" i="2"/>
  <c r="U539" i="2"/>
  <c r="U547" i="2"/>
  <c r="U529" i="2"/>
  <c r="U548" i="2"/>
  <c r="U556" i="2"/>
  <c r="U530" i="2"/>
  <c r="U538" i="2"/>
  <c r="U557" i="2"/>
  <c r="I423" i="2"/>
  <c r="I426" i="2"/>
  <c r="I429" i="2"/>
  <c r="I432" i="2"/>
  <c r="I435" i="2"/>
  <c r="I438" i="2"/>
  <c r="I441" i="2"/>
  <c r="I422" i="2"/>
  <c r="I425" i="2"/>
  <c r="I428" i="2"/>
  <c r="I421" i="2"/>
  <c r="I424" i="2"/>
  <c r="I427" i="2"/>
  <c r="I430" i="2"/>
  <c r="I433" i="2"/>
  <c r="I436" i="2"/>
  <c r="I439" i="2"/>
  <c r="I403" i="2"/>
  <c r="I406" i="2"/>
  <c r="I409" i="2"/>
  <c r="I412" i="2"/>
  <c r="I415" i="2"/>
  <c r="I418" i="2"/>
  <c r="W483" i="2"/>
  <c r="W486" i="2"/>
  <c r="W489" i="2"/>
  <c r="W492" i="2"/>
  <c r="W495" i="2"/>
  <c r="W498" i="2"/>
  <c r="W501" i="2"/>
  <c r="W504" i="2"/>
  <c r="W507" i="2"/>
  <c r="W510" i="2"/>
  <c r="W484" i="2"/>
  <c r="W487" i="2"/>
  <c r="W488" i="2"/>
  <c r="W496" i="2"/>
  <c r="W497" i="2"/>
  <c r="W505" i="2"/>
  <c r="W506" i="2"/>
  <c r="W511" i="2"/>
  <c r="W514" i="2"/>
  <c r="W517" i="2"/>
  <c r="W520" i="2"/>
  <c r="W482" i="2"/>
  <c r="W485" i="2"/>
  <c r="W493" i="2"/>
  <c r="W500" i="2"/>
  <c r="W508" i="2"/>
  <c r="W515" i="2"/>
  <c r="W516" i="2"/>
  <c r="W491" i="2"/>
  <c r="W499" i="2"/>
  <c r="W503" i="2"/>
  <c r="W518" i="2"/>
  <c r="W519" i="2"/>
  <c r="W490" i="2"/>
  <c r="W494" i="2"/>
  <c r="W502" i="2"/>
  <c r="W509" i="2"/>
  <c r="W512" i="2"/>
  <c r="W513" i="2"/>
  <c r="W521" i="2"/>
  <c r="V445" i="2"/>
  <c r="V448" i="2"/>
  <c r="V451" i="2"/>
  <c r="V454" i="2"/>
  <c r="V457" i="2"/>
  <c r="V460" i="2"/>
  <c r="V446" i="2"/>
  <c r="V447" i="2"/>
  <c r="V455" i="2"/>
  <c r="V456" i="2"/>
  <c r="V463" i="2"/>
  <c r="V466" i="2"/>
  <c r="V469" i="2"/>
  <c r="V472" i="2"/>
  <c r="V475" i="2"/>
  <c r="V478" i="2"/>
  <c r="V481" i="2"/>
  <c r="V449" i="2"/>
  <c r="V450" i="2"/>
  <c r="V458" i="2"/>
  <c r="V459" i="2"/>
  <c r="V462" i="2"/>
  <c r="V465" i="2"/>
  <c r="V468" i="2"/>
  <c r="V471" i="2"/>
  <c r="V474" i="2"/>
  <c r="V477" i="2"/>
  <c r="V480" i="2"/>
  <c r="V442" i="2"/>
  <c r="V443" i="2"/>
  <c r="V444" i="2"/>
  <c r="V452" i="2"/>
  <c r="V453" i="2"/>
  <c r="V461" i="2"/>
  <c r="V464" i="2"/>
  <c r="V467" i="2"/>
  <c r="V470" i="2"/>
  <c r="V473" i="2"/>
  <c r="V476" i="2"/>
  <c r="V479" i="2"/>
  <c r="J604" i="2"/>
  <c r="J607" i="2"/>
  <c r="J610" i="2"/>
  <c r="J613" i="2"/>
  <c r="J616" i="2"/>
  <c r="J619" i="2"/>
  <c r="J622" i="2"/>
  <c r="J625" i="2"/>
  <c r="J628" i="2"/>
  <c r="J631" i="2"/>
  <c r="J634" i="2"/>
  <c r="J637" i="2"/>
  <c r="J640" i="2"/>
  <c r="J602" i="2"/>
  <c r="J603" i="2"/>
  <c r="J611" i="2"/>
  <c r="J612" i="2"/>
  <c r="J620" i="2"/>
  <c r="J621" i="2"/>
  <c r="J629" i="2"/>
  <c r="J630" i="2"/>
  <c r="J638" i="2"/>
  <c r="J639" i="2"/>
  <c r="J605" i="2"/>
  <c r="J606" i="2"/>
  <c r="J614" i="2"/>
  <c r="J615" i="2"/>
  <c r="J623" i="2"/>
  <c r="J624" i="2"/>
  <c r="J632" i="2"/>
  <c r="J633" i="2"/>
  <c r="J641" i="2"/>
  <c r="J608" i="2"/>
  <c r="J609" i="2"/>
  <c r="J617" i="2"/>
  <c r="J618" i="2"/>
  <c r="J626" i="2"/>
  <c r="J627" i="2"/>
  <c r="J635" i="2"/>
  <c r="J636" i="2"/>
  <c r="X403" i="2"/>
  <c r="X404" i="2"/>
  <c r="X407" i="2"/>
  <c r="X410" i="2"/>
  <c r="X413" i="2"/>
  <c r="X416" i="2"/>
  <c r="X419" i="2"/>
  <c r="X422" i="2"/>
  <c r="X425" i="2"/>
  <c r="X428" i="2"/>
  <c r="X431" i="2"/>
  <c r="X434" i="2"/>
  <c r="X405" i="2"/>
  <c r="X408" i="2"/>
  <c r="X409" i="2"/>
  <c r="X417" i="2"/>
  <c r="X418" i="2"/>
  <c r="X426" i="2"/>
  <c r="X427" i="2"/>
  <c r="X435" i="2"/>
  <c r="X436" i="2"/>
  <c r="X438" i="2"/>
  <c r="X441" i="2"/>
  <c r="X411" i="2"/>
  <c r="X412" i="2"/>
  <c r="X420" i="2"/>
  <c r="X421" i="2"/>
  <c r="X429" i="2"/>
  <c r="X430" i="2"/>
  <c r="X437" i="2"/>
  <c r="X440" i="2"/>
  <c r="X402" i="2"/>
  <c r="X406" i="2"/>
  <c r="X414" i="2"/>
  <c r="X415" i="2"/>
  <c r="X423" i="2"/>
  <c r="X424" i="2"/>
  <c r="X432" i="2"/>
  <c r="X433" i="2"/>
  <c r="X439" i="2"/>
  <c r="L525" i="2"/>
  <c r="L528" i="2"/>
  <c r="L531" i="2"/>
  <c r="L534" i="2"/>
  <c r="L537" i="2"/>
  <c r="L540" i="2"/>
  <c r="L543" i="2"/>
  <c r="L546" i="2"/>
  <c r="L549" i="2"/>
  <c r="L552" i="2"/>
  <c r="L555" i="2"/>
  <c r="L558" i="2"/>
  <c r="L561" i="2"/>
  <c r="L524" i="2"/>
  <c r="L527" i="2"/>
  <c r="L530" i="2"/>
  <c r="L533" i="2"/>
  <c r="L536" i="2"/>
  <c r="L539" i="2"/>
  <c r="L542" i="2"/>
  <c r="L545" i="2"/>
  <c r="L548" i="2"/>
  <c r="L551" i="2"/>
  <c r="L554" i="2"/>
  <c r="L557" i="2"/>
  <c r="L560" i="2"/>
  <c r="L522" i="2"/>
  <c r="L523" i="2"/>
  <c r="L526" i="2"/>
  <c r="L529" i="2"/>
  <c r="L532" i="2"/>
  <c r="L535" i="2"/>
  <c r="L538" i="2"/>
  <c r="L541" i="2"/>
  <c r="L544" i="2"/>
  <c r="L547" i="2"/>
  <c r="L550" i="2"/>
  <c r="L553" i="2"/>
  <c r="L556" i="2"/>
  <c r="L559" i="2"/>
  <c r="U403" i="2"/>
  <c r="U406" i="2"/>
  <c r="U404" i="2"/>
  <c r="U407" i="2"/>
  <c r="U410" i="2"/>
  <c r="U413" i="2"/>
  <c r="U416" i="2"/>
  <c r="U419" i="2"/>
  <c r="U422" i="2"/>
  <c r="U425" i="2"/>
  <c r="U428" i="2"/>
  <c r="U431" i="2"/>
  <c r="U434" i="2"/>
  <c r="U437" i="2"/>
  <c r="U414" i="2"/>
  <c r="U415" i="2"/>
  <c r="U423" i="2"/>
  <c r="U424" i="2"/>
  <c r="U432" i="2"/>
  <c r="U433" i="2"/>
  <c r="U438" i="2"/>
  <c r="U441" i="2"/>
  <c r="U408" i="2"/>
  <c r="U409" i="2"/>
  <c r="U417" i="2"/>
  <c r="U418" i="2"/>
  <c r="U426" i="2"/>
  <c r="U427" i="2"/>
  <c r="U435" i="2"/>
  <c r="U436" i="2"/>
  <c r="U440" i="2"/>
  <c r="U402" i="2"/>
  <c r="U405" i="2"/>
  <c r="U411" i="2"/>
  <c r="U412" i="2"/>
  <c r="U420" i="2"/>
  <c r="U421" i="2"/>
  <c r="U429" i="2"/>
  <c r="U430" i="2"/>
  <c r="U439" i="2"/>
  <c r="I525" i="2"/>
  <c r="I528" i="2"/>
  <c r="I531" i="2"/>
  <c r="I534" i="2"/>
  <c r="I537" i="2"/>
  <c r="I540" i="2"/>
  <c r="I543" i="2"/>
  <c r="I546" i="2"/>
  <c r="I549" i="2"/>
  <c r="I552" i="2"/>
  <c r="I555" i="2"/>
  <c r="I558" i="2"/>
  <c r="I561" i="2"/>
  <c r="I524" i="2"/>
  <c r="I527" i="2"/>
  <c r="I530" i="2"/>
  <c r="I533" i="2"/>
  <c r="I536" i="2"/>
  <c r="I539" i="2"/>
  <c r="I542" i="2"/>
  <c r="I545" i="2"/>
  <c r="I548" i="2"/>
  <c r="I551" i="2"/>
  <c r="I554" i="2"/>
  <c r="I557" i="2"/>
  <c r="I560" i="2"/>
  <c r="I522" i="2"/>
  <c r="I523" i="2"/>
  <c r="I526" i="2"/>
  <c r="I529" i="2"/>
  <c r="I532" i="2"/>
  <c r="I535" i="2"/>
  <c r="I538" i="2"/>
  <c r="I541" i="2"/>
  <c r="I544" i="2"/>
  <c r="I547" i="2"/>
  <c r="I550" i="2"/>
  <c r="I553" i="2"/>
  <c r="I556" i="2"/>
  <c r="I559" i="2"/>
  <c r="W380" i="2"/>
  <c r="W383" i="2"/>
  <c r="W386" i="2"/>
  <c r="W389" i="2"/>
  <c r="W392" i="2"/>
  <c r="W395" i="2"/>
  <c r="W398" i="2"/>
  <c r="W401" i="2"/>
  <c r="W371" i="2"/>
  <c r="W374" i="2"/>
  <c r="W377" i="2"/>
  <c r="W363" i="2"/>
  <c r="W366" i="2"/>
  <c r="W382" i="2"/>
  <c r="W385" i="2"/>
  <c r="W388" i="2"/>
  <c r="W391" i="2"/>
  <c r="W394" i="2"/>
  <c r="W397" i="2"/>
  <c r="W400" i="2"/>
  <c r="W370" i="2"/>
  <c r="W373" i="2"/>
  <c r="W376" i="2"/>
  <c r="W379" i="2"/>
  <c r="W365" i="2"/>
  <c r="W368" i="2"/>
  <c r="W381" i="2"/>
  <c r="W384" i="2"/>
  <c r="W387" i="2"/>
  <c r="W390" i="2"/>
  <c r="W393" i="2"/>
  <c r="W396" i="2"/>
  <c r="W399" i="2"/>
  <c r="W369" i="2"/>
  <c r="W372" i="2"/>
  <c r="W375" i="2"/>
  <c r="W378" i="2"/>
  <c r="W364" i="2"/>
  <c r="W367" i="2"/>
  <c r="W362" i="2"/>
  <c r="V324" i="2"/>
  <c r="V327" i="2"/>
  <c r="V330" i="2"/>
  <c r="V333" i="2"/>
  <c r="V336" i="2"/>
  <c r="V339" i="2"/>
  <c r="V342" i="2"/>
  <c r="V345" i="2"/>
  <c r="V348" i="2"/>
  <c r="V351" i="2"/>
  <c r="V354" i="2"/>
  <c r="V357" i="2"/>
  <c r="V323" i="2"/>
  <c r="V326" i="2"/>
  <c r="V329" i="2"/>
  <c r="V332" i="2"/>
  <c r="V335" i="2"/>
  <c r="V338" i="2"/>
  <c r="V341" i="2"/>
  <c r="V344" i="2"/>
  <c r="V347" i="2"/>
  <c r="V350" i="2"/>
  <c r="V325" i="2"/>
  <c r="V328" i="2"/>
  <c r="V331" i="2"/>
  <c r="V334" i="2"/>
  <c r="V337" i="2"/>
  <c r="V340" i="2"/>
  <c r="V343" i="2"/>
  <c r="V346" i="2"/>
  <c r="V349" i="2"/>
  <c r="V352" i="2"/>
  <c r="V355" i="2"/>
  <c r="V358" i="2"/>
  <c r="V361" i="2"/>
  <c r="V356" i="2"/>
  <c r="V353" i="2"/>
  <c r="V359" i="2"/>
  <c r="V360" i="2"/>
  <c r="V322" i="2"/>
  <c r="X283" i="2"/>
  <c r="X286" i="2"/>
  <c r="X289" i="2"/>
  <c r="X292" i="2"/>
  <c r="X295" i="2"/>
  <c r="X287" i="2"/>
  <c r="X288" i="2"/>
  <c r="X296" i="2"/>
  <c r="X299" i="2"/>
  <c r="X302" i="2"/>
  <c r="X305" i="2"/>
  <c r="X308" i="2"/>
  <c r="X311" i="2"/>
  <c r="X314" i="2"/>
  <c r="X317" i="2"/>
  <c r="X320" i="2"/>
  <c r="X282" i="2"/>
  <c r="X290" i="2"/>
  <c r="X291" i="2"/>
  <c r="X298" i="2"/>
  <c r="X301" i="2"/>
  <c r="X304" i="2"/>
  <c r="X307" i="2"/>
  <c r="X310" i="2"/>
  <c r="X313" i="2"/>
  <c r="X316" i="2"/>
  <c r="X319" i="2"/>
  <c r="X284" i="2"/>
  <c r="X285" i="2"/>
  <c r="X293" i="2"/>
  <c r="X294" i="2"/>
  <c r="X297" i="2"/>
  <c r="X300" i="2"/>
  <c r="X303" i="2"/>
  <c r="X306" i="2"/>
  <c r="X309" i="2"/>
  <c r="X312" i="2"/>
  <c r="X315" i="2"/>
  <c r="X318" i="2"/>
  <c r="X321" i="2"/>
  <c r="L484" i="2"/>
  <c r="L487" i="2"/>
  <c r="L490" i="2"/>
  <c r="L493" i="2"/>
  <c r="L496" i="2"/>
  <c r="L499" i="2"/>
  <c r="L502" i="2"/>
  <c r="L505" i="2"/>
  <c r="L508" i="2"/>
  <c r="L511" i="2"/>
  <c r="L514" i="2"/>
  <c r="L517" i="2"/>
  <c r="L520" i="2"/>
  <c r="L482" i="2"/>
  <c r="L483" i="2"/>
  <c r="L486" i="2"/>
  <c r="L489" i="2"/>
  <c r="L492" i="2"/>
  <c r="L495" i="2"/>
  <c r="L498" i="2"/>
  <c r="L501" i="2"/>
  <c r="L504" i="2"/>
  <c r="L507" i="2"/>
  <c r="L510" i="2"/>
  <c r="L513" i="2"/>
  <c r="L516" i="2"/>
  <c r="L519" i="2"/>
  <c r="L485" i="2"/>
  <c r="L488" i="2"/>
  <c r="L491" i="2"/>
  <c r="L494" i="2"/>
  <c r="L497" i="2"/>
  <c r="L500" i="2"/>
  <c r="L503" i="2"/>
  <c r="L506" i="2"/>
  <c r="L509" i="2"/>
  <c r="L512" i="2"/>
  <c r="L515" i="2"/>
  <c r="L518" i="2"/>
  <c r="L521" i="2"/>
  <c r="U283" i="2"/>
  <c r="U286" i="2"/>
  <c r="U289" i="2"/>
  <c r="U292" i="2"/>
  <c r="U295" i="2"/>
  <c r="U284" i="2"/>
  <c r="U285" i="2"/>
  <c r="U293" i="2"/>
  <c r="U294" i="2"/>
  <c r="U299" i="2"/>
  <c r="U302" i="2"/>
  <c r="U305" i="2"/>
  <c r="U308" i="2"/>
  <c r="U311" i="2"/>
  <c r="U314" i="2"/>
  <c r="U317" i="2"/>
  <c r="U320" i="2"/>
  <c r="U282" i="2"/>
  <c r="U287" i="2"/>
  <c r="U288" i="2"/>
  <c r="U296" i="2"/>
  <c r="U298" i="2"/>
  <c r="U301" i="2"/>
  <c r="U304" i="2"/>
  <c r="U307" i="2"/>
  <c r="U310" i="2"/>
  <c r="U313" i="2"/>
  <c r="U316" i="2"/>
  <c r="U319" i="2"/>
  <c r="U290" i="2"/>
  <c r="U291" i="2"/>
  <c r="U297" i="2"/>
  <c r="U300" i="2"/>
  <c r="U303" i="2"/>
  <c r="U306" i="2"/>
  <c r="U309" i="2"/>
  <c r="U312" i="2"/>
  <c r="U315" i="2"/>
  <c r="U318" i="2"/>
  <c r="U321" i="2"/>
  <c r="I484" i="2"/>
  <c r="I487" i="2"/>
  <c r="I490" i="2"/>
  <c r="I493" i="2"/>
  <c r="I496" i="2"/>
  <c r="I499" i="2"/>
  <c r="I502" i="2"/>
  <c r="I505" i="2"/>
  <c r="I508" i="2"/>
  <c r="I511" i="2"/>
  <c r="I514" i="2"/>
  <c r="I517" i="2"/>
  <c r="I520" i="2"/>
  <c r="I482" i="2"/>
  <c r="I483" i="2"/>
  <c r="I486" i="2"/>
  <c r="I489" i="2"/>
  <c r="I492" i="2"/>
  <c r="I495" i="2"/>
  <c r="I498" i="2"/>
  <c r="I501" i="2"/>
  <c r="I504" i="2"/>
  <c r="I507" i="2"/>
  <c r="I510" i="2"/>
  <c r="I513" i="2"/>
  <c r="I516" i="2"/>
  <c r="I519" i="2"/>
  <c r="I485" i="2"/>
  <c r="I488" i="2"/>
  <c r="I491" i="2"/>
  <c r="I494" i="2"/>
  <c r="I497" i="2"/>
  <c r="I500" i="2"/>
  <c r="I503" i="2"/>
  <c r="I506" i="2"/>
  <c r="I509" i="2"/>
  <c r="I512" i="2"/>
  <c r="I515" i="2"/>
  <c r="I518" i="2"/>
  <c r="I521" i="2"/>
  <c r="W245" i="2"/>
  <c r="W248" i="2"/>
  <c r="W251" i="2"/>
  <c r="W254" i="2"/>
  <c r="W257" i="2"/>
  <c r="W260" i="2"/>
  <c r="W263" i="2"/>
  <c r="W266" i="2"/>
  <c r="W269" i="2"/>
  <c r="W272" i="2"/>
  <c r="W275" i="2"/>
  <c r="W278" i="2"/>
  <c r="W281" i="2"/>
  <c r="W244" i="2"/>
  <c r="W247" i="2"/>
  <c r="W250" i="2"/>
  <c r="W253" i="2"/>
  <c r="W256" i="2"/>
  <c r="W259" i="2"/>
  <c r="W262" i="2"/>
  <c r="W265" i="2"/>
  <c r="W268" i="2"/>
  <c r="W271" i="2"/>
  <c r="W274" i="2"/>
  <c r="W277" i="2"/>
  <c r="W280" i="2"/>
  <c r="W242" i="2"/>
  <c r="W243" i="2"/>
  <c r="W246" i="2"/>
  <c r="W249" i="2"/>
  <c r="W252" i="2"/>
  <c r="W255" i="2"/>
  <c r="W258" i="2"/>
  <c r="W261" i="2"/>
  <c r="W264" i="2"/>
  <c r="W267" i="2"/>
  <c r="W270" i="2"/>
  <c r="W273" i="2"/>
  <c r="W276" i="2"/>
  <c r="W279" i="2"/>
  <c r="K593" i="2"/>
  <c r="K594" i="2"/>
  <c r="K595" i="2"/>
  <c r="K597" i="2"/>
  <c r="K600" i="2"/>
  <c r="K574" i="2"/>
  <c r="K577" i="2"/>
  <c r="K580" i="2"/>
  <c r="K583" i="2"/>
  <c r="K586" i="2"/>
  <c r="K589" i="2"/>
  <c r="K563" i="2"/>
  <c r="K566" i="2"/>
  <c r="K569" i="2"/>
  <c r="K572" i="2"/>
  <c r="K596" i="2"/>
  <c r="K599" i="2"/>
  <c r="K573" i="2"/>
  <c r="K576" i="2"/>
  <c r="K579" i="2"/>
  <c r="K582" i="2"/>
  <c r="K585" i="2"/>
  <c r="K588" i="2"/>
  <c r="K591" i="2"/>
  <c r="K565" i="2"/>
  <c r="K568" i="2"/>
  <c r="K571" i="2"/>
  <c r="K562" i="2"/>
  <c r="K592" i="2"/>
  <c r="K598" i="2"/>
  <c r="K601" i="2"/>
  <c r="K575" i="2"/>
  <c r="K578" i="2"/>
  <c r="K581" i="2"/>
  <c r="K584" i="2"/>
  <c r="K587" i="2"/>
  <c r="K590" i="2"/>
  <c r="K564" i="2"/>
  <c r="K567" i="2"/>
  <c r="K570" i="2"/>
  <c r="J173" i="2"/>
  <c r="J176" i="2"/>
  <c r="J179" i="2"/>
  <c r="J182" i="2"/>
  <c r="J185" i="2"/>
  <c r="J188" i="2"/>
  <c r="J191" i="2"/>
  <c r="J194" i="2"/>
  <c r="J197" i="2"/>
  <c r="J200" i="2"/>
  <c r="J164" i="2"/>
  <c r="J167" i="2"/>
  <c r="J170" i="2"/>
  <c r="V227" i="2"/>
  <c r="V230" i="2"/>
  <c r="V233" i="2"/>
  <c r="J175" i="2"/>
  <c r="J178" i="2"/>
  <c r="J181" i="2"/>
  <c r="J184" i="2"/>
  <c r="J187" i="2"/>
  <c r="J190" i="2"/>
  <c r="J193" i="2"/>
  <c r="J196" i="2"/>
  <c r="J199" i="2"/>
  <c r="J163" i="2"/>
  <c r="J166" i="2"/>
  <c r="J169" i="2"/>
  <c r="J172" i="2"/>
  <c r="V226" i="2"/>
  <c r="V229" i="2"/>
  <c r="J174" i="2"/>
  <c r="J177" i="2"/>
  <c r="J180" i="2"/>
  <c r="J183" i="2"/>
  <c r="J186" i="2"/>
  <c r="J189" i="2"/>
  <c r="J192" i="2"/>
  <c r="J195" i="2"/>
  <c r="J198" i="2"/>
  <c r="J201" i="2"/>
  <c r="J165" i="2"/>
  <c r="J168" i="2"/>
  <c r="J171" i="2"/>
  <c r="J162" i="2"/>
  <c r="V228" i="2"/>
  <c r="V231" i="2"/>
  <c r="V234" i="2"/>
  <c r="V237" i="2"/>
  <c r="V240" i="2"/>
  <c r="V214" i="2"/>
  <c r="V217" i="2"/>
  <c r="V220" i="2"/>
  <c r="V223" i="2"/>
  <c r="V203" i="2"/>
  <c r="V206" i="2"/>
  <c r="V209" i="2"/>
  <c r="V212" i="2"/>
  <c r="V236" i="2"/>
  <c r="V215" i="2"/>
  <c r="V216" i="2"/>
  <c r="V224" i="2"/>
  <c r="V225" i="2"/>
  <c r="V210" i="2"/>
  <c r="V211" i="2"/>
  <c r="V202" i="2"/>
  <c r="V235" i="2"/>
  <c r="V238" i="2"/>
  <c r="V239" i="2"/>
  <c r="V218" i="2"/>
  <c r="V219" i="2"/>
  <c r="V204" i="2"/>
  <c r="V205" i="2"/>
  <c r="V232" i="2"/>
  <c r="V241" i="2"/>
  <c r="V213" i="2"/>
  <c r="V221" i="2"/>
  <c r="V222" i="2"/>
  <c r="V207" i="2"/>
  <c r="V208" i="2"/>
  <c r="L204" i="2"/>
  <c r="L207" i="2"/>
  <c r="L210" i="2"/>
  <c r="L213" i="2"/>
  <c r="L216" i="2"/>
  <c r="L219" i="2"/>
  <c r="L222" i="2"/>
  <c r="L225" i="2"/>
  <c r="L228" i="2"/>
  <c r="L231" i="2"/>
  <c r="L234" i="2"/>
  <c r="L237" i="2"/>
  <c r="L240" i="2"/>
  <c r="L202" i="2"/>
  <c r="L203" i="2"/>
  <c r="L206" i="2"/>
  <c r="L209" i="2"/>
  <c r="L212" i="2"/>
  <c r="L215" i="2"/>
  <c r="L218" i="2"/>
  <c r="L221" i="2"/>
  <c r="L224" i="2"/>
  <c r="L227" i="2"/>
  <c r="L230" i="2"/>
  <c r="L233" i="2"/>
  <c r="L236" i="2"/>
  <c r="L239" i="2"/>
  <c r="L205" i="2"/>
  <c r="L208" i="2"/>
  <c r="L211" i="2"/>
  <c r="L214" i="2"/>
  <c r="L217" i="2"/>
  <c r="L220" i="2"/>
  <c r="L223" i="2"/>
  <c r="L226" i="2"/>
  <c r="L229" i="2"/>
  <c r="L232" i="2"/>
  <c r="L235" i="2"/>
  <c r="L238" i="2"/>
  <c r="L241" i="2"/>
  <c r="X182" i="2"/>
  <c r="X183" i="2"/>
  <c r="X184" i="2"/>
  <c r="X186" i="2"/>
  <c r="X189" i="2"/>
  <c r="X192" i="2"/>
  <c r="X195" i="2"/>
  <c r="X198" i="2"/>
  <c r="X201" i="2"/>
  <c r="X175" i="2"/>
  <c r="X178" i="2"/>
  <c r="X181" i="2"/>
  <c r="X165" i="2"/>
  <c r="X168" i="2"/>
  <c r="X171" i="2"/>
  <c r="X162" i="2"/>
  <c r="X185" i="2"/>
  <c r="X188" i="2"/>
  <c r="X191" i="2"/>
  <c r="X194" i="2"/>
  <c r="X197" i="2"/>
  <c r="X200" i="2"/>
  <c r="X174" i="2"/>
  <c r="X177" i="2"/>
  <c r="X180" i="2"/>
  <c r="X164" i="2"/>
  <c r="X167" i="2"/>
  <c r="X170" i="2"/>
  <c r="X187" i="2"/>
  <c r="X190" i="2"/>
  <c r="X193" i="2"/>
  <c r="X196" i="2"/>
  <c r="X199" i="2"/>
  <c r="X173" i="2"/>
  <c r="X176" i="2"/>
  <c r="X179" i="2"/>
  <c r="X163" i="2"/>
  <c r="X166" i="2"/>
  <c r="X169" i="2"/>
  <c r="X172" i="2"/>
  <c r="I204" i="2"/>
  <c r="I207" i="2"/>
  <c r="I210" i="2"/>
  <c r="I213" i="2"/>
  <c r="I216" i="2"/>
  <c r="I219" i="2"/>
  <c r="I222" i="2"/>
  <c r="I225" i="2"/>
  <c r="I228" i="2"/>
  <c r="I231" i="2"/>
  <c r="I234" i="2"/>
  <c r="I237" i="2"/>
  <c r="I240" i="2"/>
  <c r="I202" i="2"/>
  <c r="I203" i="2"/>
  <c r="I206" i="2"/>
  <c r="I209" i="2"/>
  <c r="I212" i="2"/>
  <c r="I215" i="2"/>
  <c r="I218" i="2"/>
  <c r="I221" i="2"/>
  <c r="I224" i="2"/>
  <c r="I227" i="2"/>
  <c r="I230" i="2"/>
  <c r="I233" i="2"/>
  <c r="I236" i="2"/>
  <c r="I239" i="2"/>
  <c r="I205" i="2"/>
  <c r="I208" i="2"/>
  <c r="I211" i="2"/>
  <c r="I214" i="2"/>
  <c r="I217" i="2"/>
  <c r="I220" i="2"/>
  <c r="I223" i="2"/>
  <c r="I226" i="2"/>
  <c r="I229" i="2"/>
  <c r="I232" i="2"/>
  <c r="I235" i="2"/>
  <c r="I238" i="2"/>
  <c r="I241" i="2"/>
  <c r="U182" i="2"/>
  <c r="U185" i="2"/>
  <c r="U186" i="2"/>
  <c r="U189" i="2"/>
  <c r="U192" i="2"/>
  <c r="U195" i="2"/>
  <c r="U198" i="2"/>
  <c r="U201" i="2"/>
  <c r="U175" i="2"/>
  <c r="U178" i="2"/>
  <c r="U181" i="2"/>
  <c r="U165" i="2"/>
  <c r="U168" i="2"/>
  <c r="U171" i="2"/>
  <c r="U162" i="2"/>
  <c r="U183" i="2"/>
  <c r="U184" i="2"/>
  <c r="U188" i="2"/>
  <c r="U191" i="2"/>
  <c r="U194" i="2"/>
  <c r="U197" i="2"/>
  <c r="U200" i="2"/>
  <c r="U174" i="2"/>
  <c r="U177" i="2"/>
  <c r="U180" i="2"/>
  <c r="U164" i="2"/>
  <c r="U167" i="2"/>
  <c r="U170" i="2"/>
  <c r="U187" i="2"/>
  <c r="U190" i="2"/>
  <c r="U193" i="2"/>
  <c r="U196" i="2"/>
  <c r="U199" i="2"/>
  <c r="U173" i="2"/>
  <c r="U176" i="2"/>
  <c r="U179" i="2"/>
  <c r="U163" i="2"/>
  <c r="U166" i="2"/>
  <c r="U169" i="2"/>
  <c r="U172" i="2"/>
  <c r="W125" i="2"/>
  <c r="W128" i="2"/>
  <c r="W131" i="2"/>
  <c r="W134" i="2"/>
  <c r="W137" i="2"/>
  <c r="W140" i="2"/>
  <c r="W143" i="2"/>
  <c r="W146" i="2"/>
  <c r="W149" i="2"/>
  <c r="W152" i="2"/>
  <c r="W155" i="2"/>
  <c r="W158" i="2"/>
  <c r="W161" i="2"/>
  <c r="W124" i="2"/>
  <c r="W127" i="2"/>
  <c r="W130" i="2"/>
  <c r="W133" i="2"/>
  <c r="W136" i="2"/>
  <c r="W139" i="2"/>
  <c r="W142" i="2"/>
  <c r="W145" i="2"/>
  <c r="W148" i="2"/>
  <c r="W151" i="2"/>
  <c r="W154" i="2"/>
  <c r="W157" i="2"/>
  <c r="W160" i="2"/>
  <c r="W122" i="2"/>
  <c r="W123" i="2"/>
  <c r="W126" i="2"/>
  <c r="W129" i="2"/>
  <c r="W132" i="2"/>
  <c r="W135" i="2"/>
  <c r="W138" i="2"/>
  <c r="W141" i="2"/>
  <c r="W144" i="2"/>
  <c r="W147" i="2"/>
  <c r="W150" i="2"/>
  <c r="W153" i="2"/>
  <c r="W156" i="2"/>
  <c r="W159" i="2"/>
  <c r="V83" i="2"/>
  <c r="V86" i="2"/>
  <c r="V89" i="2"/>
  <c r="V92" i="2"/>
  <c r="V95" i="2"/>
  <c r="V98" i="2"/>
  <c r="V101" i="2"/>
  <c r="V104" i="2"/>
  <c r="V107" i="2"/>
  <c r="V110" i="2"/>
  <c r="V113" i="2"/>
  <c r="V116" i="2"/>
  <c r="V119" i="2"/>
  <c r="V85" i="2"/>
  <c r="V88" i="2"/>
  <c r="V91" i="2"/>
  <c r="V94" i="2"/>
  <c r="V97" i="2"/>
  <c r="V100" i="2"/>
  <c r="V103" i="2"/>
  <c r="V106" i="2"/>
  <c r="V109" i="2"/>
  <c r="V112" i="2"/>
  <c r="V115" i="2"/>
  <c r="V118" i="2"/>
  <c r="V121" i="2"/>
  <c r="V84" i="2"/>
  <c r="V87" i="2"/>
  <c r="V90" i="2"/>
  <c r="V93" i="2"/>
  <c r="V96" i="2"/>
  <c r="V99" i="2"/>
  <c r="V102" i="2"/>
  <c r="V105" i="2"/>
  <c r="V108" i="2"/>
  <c r="V111" i="2"/>
  <c r="V114" i="2"/>
  <c r="V117" i="2"/>
  <c r="V120" i="2"/>
  <c r="V82" i="2"/>
  <c r="J363" i="2"/>
  <c r="J366" i="2"/>
  <c r="J369" i="2"/>
  <c r="J372" i="2"/>
  <c r="J375" i="2"/>
  <c r="J378" i="2"/>
  <c r="J381" i="2"/>
  <c r="J384" i="2"/>
  <c r="J387" i="2"/>
  <c r="J390" i="2"/>
  <c r="J393" i="2"/>
  <c r="J396" i="2"/>
  <c r="J399" i="2"/>
  <c r="X55" i="2"/>
  <c r="X58" i="2"/>
  <c r="X61" i="2"/>
  <c r="X64" i="2"/>
  <c r="X67" i="2"/>
  <c r="X70" i="2"/>
  <c r="X73" i="2"/>
  <c r="X76" i="2"/>
  <c r="X79" i="2"/>
  <c r="X44" i="2"/>
  <c r="X47" i="2"/>
  <c r="X50" i="2"/>
  <c r="X53" i="2"/>
  <c r="X42" i="2"/>
  <c r="X81" i="2"/>
  <c r="X57" i="2"/>
  <c r="X60" i="2"/>
  <c r="X63" i="2"/>
  <c r="X66" i="2"/>
  <c r="X69" i="2"/>
  <c r="X72" i="2"/>
  <c r="X75" i="2"/>
  <c r="X78" i="2"/>
  <c r="X43" i="2"/>
  <c r="X46" i="2"/>
  <c r="X49" i="2"/>
  <c r="X52" i="2"/>
  <c r="X56" i="2"/>
  <c r="X59" i="2"/>
  <c r="X62" i="2"/>
  <c r="X65" i="2"/>
  <c r="X68" i="2"/>
  <c r="X71" i="2"/>
  <c r="X74" i="2"/>
  <c r="X77" i="2"/>
  <c r="X80" i="2"/>
  <c r="X45" i="2"/>
  <c r="X48" i="2"/>
  <c r="X51" i="2"/>
  <c r="X54" i="2"/>
  <c r="L324" i="2"/>
  <c r="L327" i="2"/>
  <c r="U55" i="2"/>
  <c r="U58" i="2"/>
  <c r="U61" i="2"/>
  <c r="U64" i="2"/>
  <c r="U67" i="2"/>
  <c r="U70" i="2"/>
  <c r="U73" i="2"/>
  <c r="U76" i="2"/>
  <c r="U79" i="2"/>
  <c r="U44" i="2"/>
  <c r="U47" i="2"/>
  <c r="U50" i="2"/>
  <c r="U53" i="2"/>
  <c r="U42" i="2"/>
  <c r="U81" i="2"/>
  <c r="U57" i="2"/>
  <c r="U60" i="2"/>
  <c r="U63" i="2"/>
  <c r="U66" i="2"/>
  <c r="U69" i="2"/>
  <c r="U72" i="2"/>
  <c r="U75" i="2"/>
  <c r="U78" i="2"/>
  <c r="U43" i="2"/>
  <c r="U46" i="2"/>
  <c r="U49" i="2"/>
  <c r="U52" i="2"/>
  <c r="U56" i="2"/>
  <c r="U59" i="2"/>
  <c r="U62" i="2"/>
  <c r="U65" i="2"/>
  <c r="U68" i="2"/>
  <c r="U71" i="2"/>
  <c r="U74" i="2"/>
  <c r="U77" i="2"/>
  <c r="U80" i="2"/>
  <c r="U45" i="2"/>
  <c r="U48" i="2"/>
  <c r="U51" i="2"/>
  <c r="U54" i="2"/>
  <c r="I324" i="2"/>
  <c r="I327" i="2"/>
  <c r="W5" i="2"/>
  <c r="W8" i="2"/>
  <c r="W11" i="2"/>
  <c r="W14" i="2"/>
  <c r="W17" i="2"/>
  <c r="W20" i="2"/>
  <c r="W23" i="2"/>
  <c r="W26" i="2"/>
  <c r="W4" i="2"/>
  <c r="W7" i="2"/>
  <c r="W10" i="2"/>
  <c r="W13" i="2"/>
  <c r="W16" i="2"/>
  <c r="W19" i="2"/>
  <c r="W22" i="2"/>
  <c r="W25" i="2"/>
  <c r="W3" i="2"/>
  <c r="W6" i="2"/>
  <c r="W9" i="2"/>
  <c r="W12" i="2"/>
  <c r="W15" i="2"/>
  <c r="W18" i="2"/>
  <c r="W21" i="2"/>
  <c r="W24" i="2"/>
  <c r="W27" i="2"/>
  <c r="W30" i="2"/>
  <c r="W33" i="2"/>
  <c r="W36" i="2"/>
  <c r="W39" i="2"/>
  <c r="W31" i="2"/>
  <c r="W32" i="2"/>
  <c r="W40" i="2"/>
  <c r="W41" i="2"/>
  <c r="W2" i="2"/>
  <c r="W34" i="2"/>
  <c r="W35" i="2"/>
  <c r="W28" i="2"/>
  <c r="W29" i="2"/>
  <c r="W37" i="2"/>
  <c r="W38" i="2"/>
  <c r="H42" i="2"/>
  <c r="J42" i="2"/>
  <c r="K81" i="2"/>
  <c r="H81" i="2"/>
  <c r="J80" i="2"/>
  <c r="L79" i="2"/>
  <c r="I79" i="2"/>
  <c r="K78" i="2"/>
  <c r="H78" i="2"/>
  <c r="J77" i="2"/>
  <c r="L76" i="2"/>
  <c r="I76" i="2"/>
  <c r="K75" i="2"/>
  <c r="H75" i="2"/>
  <c r="J74" i="2"/>
  <c r="L73" i="2"/>
  <c r="I73" i="2"/>
  <c r="K72" i="2"/>
  <c r="H72" i="2"/>
  <c r="J71" i="2"/>
  <c r="L70" i="2"/>
  <c r="I70" i="2"/>
  <c r="K69" i="2"/>
  <c r="H69" i="2"/>
  <c r="J68" i="2"/>
  <c r="L67" i="2"/>
  <c r="I67" i="2"/>
  <c r="K66" i="2"/>
  <c r="H66" i="2"/>
  <c r="J65" i="2"/>
  <c r="L64" i="2"/>
  <c r="I64" i="2"/>
  <c r="K63" i="2"/>
  <c r="H63" i="2"/>
  <c r="J62" i="2"/>
  <c r="L61" i="2"/>
  <c r="I61" i="2"/>
  <c r="K60" i="2"/>
  <c r="H60" i="2"/>
  <c r="J59" i="2"/>
  <c r="L58" i="2"/>
  <c r="I58" i="2"/>
  <c r="K57" i="2"/>
  <c r="H57" i="2"/>
  <c r="J56" i="2"/>
  <c r="L55" i="2"/>
  <c r="I55" i="2"/>
  <c r="K54" i="2"/>
  <c r="H54" i="2"/>
  <c r="J53" i="2"/>
  <c r="L52" i="2"/>
  <c r="I52" i="2"/>
  <c r="K51" i="2"/>
  <c r="H51" i="2"/>
  <c r="J50" i="2"/>
  <c r="L49" i="2"/>
  <c r="I49" i="2"/>
  <c r="K48" i="2"/>
  <c r="H48" i="2"/>
  <c r="J47" i="2"/>
  <c r="L46" i="2"/>
  <c r="I46" i="2"/>
  <c r="K45" i="2"/>
  <c r="H45" i="2"/>
  <c r="J44" i="2"/>
  <c r="L82" i="2"/>
  <c r="I82" i="2"/>
  <c r="J83" i="2"/>
  <c r="L86" i="2"/>
  <c r="I86" i="2"/>
  <c r="K85" i="2"/>
  <c r="H85" i="2"/>
  <c r="J84" i="2"/>
  <c r="L121" i="2"/>
  <c r="I121" i="2"/>
  <c r="K120" i="2"/>
  <c r="H120" i="2"/>
  <c r="J119" i="2"/>
  <c r="L118" i="2"/>
  <c r="I118" i="2"/>
  <c r="K117" i="2"/>
  <c r="H117" i="2"/>
  <c r="J116" i="2"/>
  <c r="L115" i="2"/>
  <c r="I115" i="2"/>
  <c r="K114" i="2"/>
  <c r="H114" i="2"/>
  <c r="J113" i="2"/>
  <c r="L112" i="2"/>
  <c r="I112" i="2"/>
  <c r="K111" i="2"/>
  <c r="H111" i="2"/>
  <c r="J110" i="2"/>
  <c r="L109" i="2"/>
  <c r="I109" i="2"/>
  <c r="K108" i="2"/>
  <c r="H108" i="2"/>
  <c r="J107" i="2"/>
  <c r="L106" i="2"/>
  <c r="I106" i="2"/>
  <c r="K105" i="2"/>
  <c r="H105" i="2"/>
  <c r="J104" i="2"/>
  <c r="L103" i="2"/>
  <c r="I103" i="2"/>
  <c r="K102" i="2"/>
  <c r="H102" i="2"/>
  <c r="J101" i="2"/>
  <c r="L100" i="2"/>
  <c r="I100" i="2"/>
  <c r="K99" i="2"/>
  <c r="H99" i="2"/>
  <c r="J98" i="2"/>
  <c r="L97" i="2"/>
  <c r="I97" i="2"/>
  <c r="K96" i="2"/>
  <c r="H96" i="2"/>
  <c r="J95" i="2"/>
  <c r="L94" i="2"/>
  <c r="I94" i="2"/>
  <c r="K93" i="2"/>
  <c r="H93" i="2"/>
  <c r="J92" i="2"/>
  <c r="L91" i="2"/>
  <c r="I91" i="2"/>
  <c r="K90" i="2"/>
  <c r="H90" i="2"/>
  <c r="L88" i="2"/>
  <c r="I88" i="2"/>
  <c r="K87" i="2"/>
  <c r="H87" i="2"/>
  <c r="K242" i="2"/>
  <c r="L245" i="2"/>
  <c r="I245" i="2"/>
  <c r="K244" i="2"/>
  <c r="H244" i="2"/>
  <c r="J243" i="2"/>
  <c r="L259" i="2"/>
  <c r="I259" i="2"/>
  <c r="K258" i="2"/>
  <c r="H258" i="2"/>
  <c r="J257" i="2"/>
  <c r="L256" i="2"/>
  <c r="I256" i="2"/>
  <c r="K255" i="2"/>
  <c r="H255" i="2"/>
  <c r="J254" i="2"/>
  <c r="L253" i="2"/>
  <c r="I253" i="2"/>
  <c r="K252" i="2"/>
  <c r="H252" i="2"/>
  <c r="J251" i="2"/>
  <c r="L250" i="2"/>
  <c r="I250" i="2"/>
  <c r="K249" i="2"/>
  <c r="H249" i="2"/>
  <c r="J248" i="2"/>
  <c r="L247" i="2"/>
  <c r="I247" i="2"/>
  <c r="K246" i="2"/>
  <c r="H246" i="2"/>
  <c r="J272" i="2"/>
  <c r="L271" i="2"/>
  <c r="I271" i="2"/>
  <c r="K270" i="2"/>
  <c r="H270" i="2"/>
  <c r="J269" i="2"/>
  <c r="L268" i="2"/>
  <c r="I268" i="2"/>
  <c r="K267" i="2"/>
  <c r="H267" i="2"/>
  <c r="J266" i="2"/>
  <c r="L265" i="2"/>
  <c r="I265" i="2"/>
  <c r="K264" i="2"/>
  <c r="H264" i="2"/>
  <c r="J263" i="2"/>
  <c r="L262" i="2"/>
  <c r="I262" i="2"/>
  <c r="K261" i="2"/>
  <c r="H261" i="2"/>
  <c r="J260" i="2"/>
  <c r="L281" i="2"/>
  <c r="I281" i="2"/>
  <c r="K280" i="2"/>
  <c r="H280" i="2"/>
  <c r="J279" i="2"/>
  <c r="L278" i="2"/>
  <c r="I278" i="2"/>
  <c r="K277" i="2"/>
  <c r="H277" i="2"/>
  <c r="J276" i="2"/>
  <c r="K274" i="2"/>
  <c r="H274" i="2"/>
  <c r="J273" i="2"/>
  <c r="H282" i="2"/>
  <c r="J282" i="2"/>
  <c r="K321" i="2"/>
  <c r="H321" i="2"/>
  <c r="J320" i="2"/>
  <c r="L319" i="2"/>
  <c r="I319" i="2"/>
  <c r="K318" i="2"/>
  <c r="H318" i="2"/>
  <c r="J317" i="2"/>
  <c r="L316" i="2"/>
  <c r="I316" i="2"/>
  <c r="K315" i="2"/>
  <c r="H315" i="2"/>
  <c r="J314" i="2"/>
  <c r="L313" i="2"/>
  <c r="I313" i="2"/>
  <c r="K312" i="2"/>
  <c r="H312" i="2"/>
  <c r="J311" i="2"/>
  <c r="L310" i="2"/>
  <c r="I310" i="2"/>
  <c r="K309" i="2"/>
  <c r="H309" i="2"/>
  <c r="J308" i="2"/>
  <c r="L307" i="2"/>
  <c r="I307" i="2"/>
  <c r="K306" i="2"/>
  <c r="H306" i="2"/>
  <c r="J305" i="2"/>
  <c r="L304" i="2"/>
  <c r="I304" i="2"/>
  <c r="K303" i="2"/>
  <c r="H303" i="2"/>
  <c r="J302" i="2"/>
  <c r="L301" i="2"/>
  <c r="I301" i="2"/>
  <c r="K300" i="2"/>
  <c r="H300" i="2"/>
  <c r="J299" i="2"/>
  <c r="L298" i="2"/>
  <c r="I298" i="2"/>
  <c r="K297" i="2"/>
  <c r="H297" i="2"/>
  <c r="J296" i="2"/>
  <c r="L295" i="2"/>
  <c r="I295" i="2"/>
  <c r="K294" i="2"/>
  <c r="H294" i="2"/>
  <c r="J293" i="2"/>
  <c r="L292" i="2"/>
  <c r="I292" i="2"/>
  <c r="K291" i="2"/>
  <c r="H291" i="2"/>
  <c r="J290" i="2"/>
  <c r="L289" i="2"/>
  <c r="I289" i="2"/>
  <c r="K288" i="2"/>
  <c r="H288" i="2"/>
  <c r="J287" i="2"/>
  <c r="L286" i="2"/>
  <c r="I286" i="2"/>
  <c r="K285" i="2"/>
  <c r="H285" i="2"/>
  <c r="L283" i="2"/>
  <c r="I283" i="2"/>
  <c r="L322" i="2"/>
  <c r="I322" i="2"/>
  <c r="J361" i="2"/>
  <c r="L360" i="2"/>
  <c r="I360" i="2"/>
  <c r="K359" i="2"/>
  <c r="H359" i="2"/>
  <c r="J358" i="2"/>
  <c r="L357" i="2"/>
  <c r="I357" i="2"/>
  <c r="K356" i="2"/>
  <c r="H356" i="2"/>
  <c r="J355" i="2"/>
  <c r="L354" i="2"/>
  <c r="I354" i="2"/>
  <c r="K353" i="2"/>
  <c r="H353" i="2"/>
  <c r="J352" i="2"/>
  <c r="L351" i="2"/>
  <c r="I351" i="2"/>
  <c r="K350" i="2"/>
  <c r="H350" i="2"/>
  <c r="J349" i="2"/>
  <c r="L348" i="2"/>
  <c r="I348" i="2"/>
  <c r="K347" i="2"/>
  <c r="H347" i="2"/>
  <c r="J346" i="2"/>
  <c r="L345" i="2"/>
  <c r="I345" i="2"/>
  <c r="K344" i="2"/>
  <c r="H344" i="2"/>
  <c r="J343" i="2"/>
  <c r="L342" i="2"/>
  <c r="I342" i="2"/>
  <c r="K341" i="2"/>
  <c r="H341" i="2"/>
  <c r="J340" i="2"/>
  <c r="L339" i="2"/>
  <c r="I339" i="2"/>
  <c r="K338" i="2"/>
  <c r="H338" i="2"/>
  <c r="J337" i="2"/>
  <c r="L336" i="2"/>
  <c r="I336" i="2"/>
  <c r="K335" i="2"/>
  <c r="H335" i="2"/>
  <c r="J334" i="2"/>
  <c r="L333" i="2"/>
  <c r="I333" i="2"/>
  <c r="K332" i="2"/>
  <c r="H332" i="2"/>
  <c r="J331" i="2"/>
  <c r="L330" i="2"/>
  <c r="I330" i="2"/>
  <c r="K329" i="2"/>
  <c r="H329" i="2"/>
  <c r="J328" i="2"/>
  <c r="L326" i="2"/>
  <c r="L325" i="2"/>
  <c r="H325" i="2"/>
  <c r="I323" i="2"/>
  <c r="J362" i="2"/>
  <c r="J401" i="2"/>
  <c r="J400" i="2"/>
  <c r="K399" i="2"/>
  <c r="K398" i="2"/>
  <c r="L397" i="2"/>
  <c r="L396" i="2"/>
  <c r="H396" i="2"/>
  <c r="H395" i="2"/>
  <c r="I394" i="2"/>
  <c r="I393" i="2"/>
  <c r="J392" i="2"/>
  <c r="J391" i="2"/>
  <c r="K390" i="2"/>
  <c r="K389" i="2"/>
  <c r="L388" i="2"/>
  <c r="L387" i="2"/>
  <c r="H387" i="2"/>
  <c r="H386" i="2"/>
  <c r="I385" i="2"/>
  <c r="I384" i="2"/>
  <c r="J383" i="2"/>
  <c r="J382" i="2"/>
  <c r="K381" i="2"/>
  <c r="K380" i="2"/>
  <c r="L379" i="2"/>
  <c r="L378" i="2"/>
  <c r="H378" i="2"/>
  <c r="H377" i="2"/>
  <c r="I376" i="2"/>
  <c r="I375" i="2"/>
  <c r="J374" i="2"/>
  <c r="J373" i="2"/>
  <c r="K372" i="2"/>
  <c r="K371" i="2"/>
  <c r="L370" i="2"/>
  <c r="H369" i="2"/>
  <c r="H368" i="2"/>
  <c r="I367" i="2"/>
  <c r="J365" i="2"/>
  <c r="J364" i="2"/>
  <c r="K363" i="2"/>
  <c r="L402" i="2"/>
  <c r="L420" i="2"/>
  <c r="L419" i="2"/>
  <c r="H419" i="2"/>
  <c r="H418" i="2"/>
  <c r="I417" i="2"/>
  <c r="I416" i="2"/>
  <c r="J415" i="2"/>
  <c r="J414" i="2"/>
  <c r="K413" i="2"/>
  <c r="K412" i="2"/>
  <c r="L411" i="2"/>
  <c r="L410" i="2"/>
  <c r="H410" i="2"/>
  <c r="H409" i="2"/>
  <c r="I408" i="2"/>
  <c r="I407" i="2"/>
  <c r="J406" i="2"/>
  <c r="J405" i="2"/>
  <c r="I404" i="2"/>
  <c r="J441" i="2"/>
  <c r="K439" i="2"/>
  <c r="L437" i="2"/>
  <c r="I434" i="2"/>
  <c r="J432" i="2"/>
  <c r="T81" i="2"/>
  <c r="T57" i="2"/>
  <c r="T60" i="2"/>
  <c r="T63" i="2"/>
  <c r="T66" i="2"/>
  <c r="T69" i="2"/>
  <c r="T72" i="2"/>
  <c r="T75" i="2"/>
  <c r="T78" i="2"/>
  <c r="T43" i="2"/>
  <c r="T46" i="2"/>
  <c r="T49" i="2"/>
  <c r="T52" i="2"/>
  <c r="T56" i="2"/>
  <c r="T59" i="2"/>
  <c r="T62" i="2"/>
  <c r="T65" i="2"/>
  <c r="T68" i="2"/>
  <c r="T71" i="2"/>
  <c r="T74" i="2"/>
  <c r="T77" i="2"/>
  <c r="T80" i="2"/>
  <c r="T45" i="2"/>
  <c r="T48" i="2"/>
  <c r="T51" i="2"/>
  <c r="T54" i="2"/>
  <c r="T42" i="2"/>
  <c r="T55" i="2"/>
  <c r="T58" i="2"/>
  <c r="T61" i="2"/>
  <c r="T64" i="2"/>
  <c r="T67" i="2"/>
  <c r="T70" i="2"/>
  <c r="T73" i="2"/>
  <c r="T76" i="2"/>
  <c r="T79" i="2"/>
  <c r="T44" i="2"/>
  <c r="T47" i="2"/>
  <c r="T50" i="2"/>
  <c r="T53" i="2"/>
  <c r="H323" i="2"/>
  <c r="H326" i="2"/>
  <c r="H203" i="2"/>
  <c r="H206" i="2"/>
  <c r="H209" i="2"/>
  <c r="H212" i="2"/>
  <c r="H215" i="2"/>
  <c r="H218" i="2"/>
  <c r="H221" i="2"/>
  <c r="H224" i="2"/>
  <c r="H227" i="2"/>
  <c r="H230" i="2"/>
  <c r="H233" i="2"/>
  <c r="H236" i="2"/>
  <c r="H239" i="2"/>
  <c r="H205" i="2"/>
  <c r="H208" i="2"/>
  <c r="H211" i="2"/>
  <c r="H214" i="2"/>
  <c r="H217" i="2"/>
  <c r="H220" i="2"/>
  <c r="H223" i="2"/>
  <c r="H226" i="2"/>
  <c r="H229" i="2"/>
  <c r="H232" i="2"/>
  <c r="H235" i="2"/>
  <c r="H238" i="2"/>
  <c r="H241" i="2"/>
  <c r="H202" i="2"/>
  <c r="H204" i="2"/>
  <c r="H207" i="2"/>
  <c r="H210" i="2"/>
  <c r="H213" i="2"/>
  <c r="H216" i="2"/>
  <c r="H219" i="2"/>
  <c r="H222" i="2"/>
  <c r="H225" i="2"/>
  <c r="H228" i="2"/>
  <c r="H231" i="2"/>
  <c r="H234" i="2"/>
  <c r="H237" i="2"/>
  <c r="H240" i="2"/>
  <c r="T184" i="2"/>
  <c r="T182" i="2"/>
  <c r="T183" i="2"/>
  <c r="T188" i="2"/>
  <c r="T191" i="2"/>
  <c r="T194" i="2"/>
  <c r="T197" i="2"/>
  <c r="T200" i="2"/>
  <c r="T174" i="2"/>
  <c r="T177" i="2"/>
  <c r="T180" i="2"/>
  <c r="T164" i="2"/>
  <c r="T167" i="2"/>
  <c r="T170" i="2"/>
  <c r="T185" i="2"/>
  <c r="T187" i="2"/>
  <c r="T190" i="2"/>
  <c r="T193" i="2"/>
  <c r="T196" i="2"/>
  <c r="T199" i="2"/>
  <c r="T173" i="2"/>
  <c r="T176" i="2"/>
  <c r="T179" i="2"/>
  <c r="T163" i="2"/>
  <c r="T166" i="2"/>
  <c r="T169" i="2"/>
  <c r="T172" i="2"/>
  <c r="T162" i="2"/>
  <c r="T186" i="2"/>
  <c r="T189" i="2"/>
  <c r="T192" i="2"/>
  <c r="T195" i="2"/>
  <c r="T198" i="2"/>
  <c r="T201" i="2"/>
  <c r="T175" i="2"/>
  <c r="T178" i="2"/>
  <c r="T181" i="2"/>
  <c r="T165" i="2"/>
  <c r="T168" i="2"/>
  <c r="T171" i="2"/>
  <c r="T285" i="2"/>
  <c r="T288" i="2"/>
  <c r="T291" i="2"/>
  <c r="T294" i="2"/>
  <c r="T286" i="2"/>
  <c r="T287" i="2"/>
  <c r="T295" i="2"/>
  <c r="T296" i="2"/>
  <c r="T298" i="2"/>
  <c r="T301" i="2"/>
  <c r="T304" i="2"/>
  <c r="T307" i="2"/>
  <c r="T310" i="2"/>
  <c r="T313" i="2"/>
  <c r="T316" i="2"/>
  <c r="T319" i="2"/>
  <c r="T289" i="2"/>
  <c r="T290" i="2"/>
  <c r="T297" i="2"/>
  <c r="T300" i="2"/>
  <c r="T303" i="2"/>
  <c r="T306" i="2"/>
  <c r="T309" i="2"/>
  <c r="T312" i="2"/>
  <c r="T315" i="2"/>
  <c r="T318" i="2"/>
  <c r="T321" i="2"/>
  <c r="T282" i="2"/>
  <c r="T283" i="2"/>
  <c r="T284" i="2"/>
  <c r="T292" i="2"/>
  <c r="T293" i="2"/>
  <c r="T299" i="2"/>
  <c r="T302" i="2"/>
  <c r="T305" i="2"/>
  <c r="T308" i="2"/>
  <c r="T311" i="2"/>
  <c r="T314" i="2"/>
  <c r="T317" i="2"/>
  <c r="T320" i="2"/>
  <c r="H483" i="2"/>
  <c r="H486" i="2"/>
  <c r="H489" i="2"/>
  <c r="H492" i="2"/>
  <c r="H495" i="2"/>
  <c r="H498" i="2"/>
  <c r="H501" i="2"/>
  <c r="H504" i="2"/>
  <c r="H507" i="2"/>
  <c r="H510" i="2"/>
  <c r="H513" i="2"/>
  <c r="H516" i="2"/>
  <c r="H519" i="2"/>
  <c r="H485" i="2"/>
  <c r="H488" i="2"/>
  <c r="H491" i="2"/>
  <c r="H494" i="2"/>
  <c r="H497" i="2"/>
  <c r="H500" i="2"/>
  <c r="H503" i="2"/>
  <c r="H506" i="2"/>
  <c r="H509" i="2"/>
  <c r="H512" i="2"/>
  <c r="H515" i="2"/>
  <c r="H518" i="2"/>
  <c r="H521" i="2"/>
  <c r="H482" i="2"/>
  <c r="H484" i="2"/>
  <c r="H487" i="2"/>
  <c r="H490" i="2"/>
  <c r="H493" i="2"/>
  <c r="H496" i="2"/>
  <c r="H499" i="2"/>
  <c r="H502" i="2"/>
  <c r="H505" i="2"/>
  <c r="H508" i="2"/>
  <c r="H511" i="2"/>
  <c r="H514" i="2"/>
  <c r="H517" i="2"/>
  <c r="H520" i="2"/>
  <c r="T405" i="2"/>
  <c r="T403" i="2"/>
  <c r="T406" i="2"/>
  <c r="T409" i="2"/>
  <c r="T412" i="2"/>
  <c r="T415" i="2"/>
  <c r="T418" i="2"/>
  <c r="T421" i="2"/>
  <c r="T424" i="2"/>
  <c r="T427" i="2"/>
  <c r="T430" i="2"/>
  <c r="T433" i="2"/>
  <c r="T436" i="2"/>
  <c r="T404" i="2"/>
  <c r="T407" i="2"/>
  <c r="T408" i="2"/>
  <c r="T416" i="2"/>
  <c r="T417" i="2"/>
  <c r="T425" i="2"/>
  <c r="T426" i="2"/>
  <c r="T434" i="2"/>
  <c r="T435" i="2"/>
  <c r="T440" i="2"/>
  <c r="T410" i="2"/>
  <c r="T411" i="2"/>
  <c r="T419" i="2"/>
  <c r="T420" i="2"/>
  <c r="T428" i="2"/>
  <c r="T429" i="2"/>
  <c r="T437" i="2"/>
  <c r="T439" i="2"/>
  <c r="T413" i="2"/>
  <c r="T414" i="2"/>
  <c r="T422" i="2"/>
  <c r="T423" i="2"/>
  <c r="T431" i="2"/>
  <c r="T432" i="2"/>
  <c r="T438" i="2"/>
  <c r="T441" i="2"/>
  <c r="T402" i="2"/>
  <c r="H524" i="2"/>
  <c r="H527" i="2"/>
  <c r="H530" i="2"/>
  <c r="H533" i="2"/>
  <c r="H536" i="2"/>
  <c r="H539" i="2"/>
  <c r="H542" i="2"/>
  <c r="H545" i="2"/>
  <c r="H548" i="2"/>
  <c r="H551" i="2"/>
  <c r="H554" i="2"/>
  <c r="H557" i="2"/>
  <c r="H560" i="2"/>
  <c r="H523" i="2"/>
  <c r="H526" i="2"/>
  <c r="H529" i="2"/>
  <c r="H532" i="2"/>
  <c r="H535" i="2"/>
  <c r="H538" i="2"/>
  <c r="H541" i="2"/>
  <c r="H544" i="2"/>
  <c r="H547" i="2"/>
  <c r="H550" i="2"/>
  <c r="H553" i="2"/>
  <c r="H556" i="2"/>
  <c r="H559" i="2"/>
  <c r="H525" i="2"/>
  <c r="H528" i="2"/>
  <c r="H531" i="2"/>
  <c r="H534" i="2"/>
  <c r="H537" i="2"/>
  <c r="H540" i="2"/>
  <c r="H543" i="2"/>
  <c r="H546" i="2"/>
  <c r="H549" i="2"/>
  <c r="H552" i="2"/>
  <c r="H555" i="2"/>
  <c r="H558" i="2"/>
  <c r="H561" i="2"/>
  <c r="H522" i="2"/>
  <c r="T524" i="2"/>
  <c r="T527" i="2"/>
  <c r="T530" i="2"/>
  <c r="T533" i="2"/>
  <c r="T536" i="2"/>
  <c r="T539" i="2"/>
  <c r="T542" i="2"/>
  <c r="T545" i="2"/>
  <c r="T548" i="2"/>
  <c r="T551" i="2"/>
  <c r="T554" i="2"/>
  <c r="T557" i="2"/>
  <c r="T560" i="2"/>
  <c r="T525" i="2"/>
  <c r="T526" i="2"/>
  <c r="T534" i="2"/>
  <c r="T535" i="2"/>
  <c r="T543" i="2"/>
  <c r="T544" i="2"/>
  <c r="T552" i="2"/>
  <c r="T553" i="2"/>
  <c r="T561" i="2"/>
  <c r="T522" i="2"/>
  <c r="T528" i="2"/>
  <c r="T529" i="2"/>
  <c r="T537" i="2"/>
  <c r="T538" i="2"/>
  <c r="T546" i="2"/>
  <c r="T547" i="2"/>
  <c r="T555" i="2"/>
  <c r="T556" i="2"/>
  <c r="T523" i="2"/>
  <c r="T531" i="2"/>
  <c r="T550" i="2"/>
  <c r="T558" i="2"/>
  <c r="T532" i="2"/>
  <c r="T540" i="2"/>
  <c r="T559" i="2"/>
  <c r="T541" i="2"/>
  <c r="T549" i="2"/>
  <c r="H422" i="2"/>
  <c r="H425" i="2"/>
  <c r="H428" i="2"/>
  <c r="H431" i="2"/>
  <c r="H434" i="2"/>
  <c r="H437" i="2"/>
  <c r="H440" i="2"/>
  <c r="H404" i="2"/>
  <c r="H421" i="2"/>
  <c r="H424" i="2"/>
  <c r="H427" i="2"/>
  <c r="H430" i="2"/>
  <c r="H423" i="2"/>
  <c r="H426" i="2"/>
  <c r="H429" i="2"/>
  <c r="H432" i="2"/>
  <c r="H435" i="2"/>
  <c r="H438" i="2"/>
  <c r="H441" i="2"/>
  <c r="H405" i="2"/>
  <c r="H408" i="2"/>
  <c r="H411" i="2"/>
  <c r="H414" i="2"/>
  <c r="H417" i="2"/>
  <c r="H420" i="2"/>
  <c r="H402" i="2"/>
  <c r="V605" i="2"/>
  <c r="V608" i="2"/>
  <c r="V611" i="2"/>
  <c r="V614" i="2"/>
  <c r="V617" i="2"/>
  <c r="V620" i="2"/>
  <c r="V623" i="2"/>
  <c r="V626" i="2"/>
  <c r="V629" i="2"/>
  <c r="V632" i="2"/>
  <c r="V635" i="2"/>
  <c r="V638" i="2"/>
  <c r="V603" i="2"/>
  <c r="V606" i="2"/>
  <c r="V609" i="2"/>
  <c r="V612" i="2"/>
  <c r="V615" i="2"/>
  <c r="V618" i="2"/>
  <c r="V621" i="2"/>
  <c r="V624" i="2"/>
  <c r="V627" i="2"/>
  <c r="V630" i="2"/>
  <c r="V633" i="2"/>
  <c r="V636" i="2"/>
  <c r="V639" i="2"/>
  <c r="V604" i="2"/>
  <c r="V613" i="2"/>
  <c r="V622" i="2"/>
  <c r="V631" i="2"/>
  <c r="V640" i="2"/>
  <c r="V641" i="2"/>
  <c r="V602" i="2"/>
  <c r="V607" i="2"/>
  <c r="V610" i="2"/>
  <c r="V634" i="2"/>
  <c r="V637" i="2"/>
  <c r="V616" i="2"/>
  <c r="V628" i="2"/>
  <c r="V625" i="2"/>
  <c r="V619" i="2"/>
  <c r="J460" i="2"/>
  <c r="J463" i="2"/>
  <c r="J466" i="2"/>
  <c r="J469" i="2"/>
  <c r="J472" i="2"/>
  <c r="J475" i="2"/>
  <c r="J478" i="2"/>
  <c r="J481" i="2"/>
  <c r="J451" i="2"/>
  <c r="J454" i="2"/>
  <c r="J457" i="2"/>
  <c r="J444" i="2"/>
  <c r="J447" i="2"/>
  <c r="J442" i="2"/>
  <c r="J459" i="2"/>
  <c r="J462" i="2"/>
  <c r="J465" i="2"/>
  <c r="J468" i="2"/>
  <c r="J471" i="2"/>
  <c r="J474" i="2"/>
  <c r="J477" i="2"/>
  <c r="J480" i="2"/>
  <c r="J450" i="2"/>
  <c r="J453" i="2"/>
  <c r="J456" i="2"/>
  <c r="J443" i="2"/>
  <c r="J446" i="2"/>
  <c r="J461" i="2"/>
  <c r="J464" i="2"/>
  <c r="J467" i="2"/>
  <c r="J470" i="2"/>
  <c r="J473" i="2"/>
  <c r="J476" i="2"/>
  <c r="J479" i="2"/>
  <c r="J449" i="2"/>
  <c r="J452" i="2"/>
  <c r="J455" i="2"/>
  <c r="J458" i="2"/>
  <c r="J445" i="2"/>
  <c r="J448" i="2"/>
  <c r="X564" i="2"/>
  <c r="X567" i="2"/>
  <c r="X570" i="2"/>
  <c r="X565" i="2"/>
  <c r="X566" i="2"/>
  <c r="X573" i="2"/>
  <c r="X576" i="2"/>
  <c r="X579" i="2"/>
  <c r="X582" i="2"/>
  <c r="X585" i="2"/>
  <c r="X588" i="2"/>
  <c r="X591" i="2"/>
  <c r="X594" i="2"/>
  <c r="X597" i="2"/>
  <c r="X600" i="2"/>
  <c r="X562" i="2"/>
  <c r="X568" i="2"/>
  <c r="X572" i="2"/>
  <c r="X574" i="2"/>
  <c r="X575" i="2"/>
  <c r="X583" i="2"/>
  <c r="X584" i="2"/>
  <c r="X592" i="2"/>
  <c r="X593" i="2"/>
  <c r="X601" i="2"/>
  <c r="X563" i="2"/>
  <c r="X569" i="2"/>
  <c r="X571" i="2"/>
  <c r="X577" i="2"/>
  <c r="X581" i="2"/>
  <c r="X589" i="2"/>
  <c r="X596" i="2"/>
  <c r="X580" i="2"/>
  <c r="X587" i="2"/>
  <c r="X595" i="2"/>
  <c r="X599" i="2"/>
  <c r="X578" i="2"/>
  <c r="X586" i="2"/>
  <c r="X590" i="2"/>
  <c r="X598" i="2"/>
  <c r="U564" i="2"/>
  <c r="U567" i="2"/>
  <c r="U570" i="2"/>
  <c r="U573" i="2"/>
  <c r="U563" i="2"/>
  <c r="U571" i="2"/>
  <c r="U572" i="2"/>
  <c r="U576" i="2"/>
  <c r="U579" i="2"/>
  <c r="U582" i="2"/>
  <c r="U585" i="2"/>
  <c r="U588" i="2"/>
  <c r="U591" i="2"/>
  <c r="U594" i="2"/>
  <c r="U597" i="2"/>
  <c r="U600" i="2"/>
  <c r="U562" i="2"/>
  <c r="U566" i="2"/>
  <c r="U580" i="2"/>
  <c r="U581" i="2"/>
  <c r="U589" i="2"/>
  <c r="U590" i="2"/>
  <c r="U598" i="2"/>
  <c r="U599" i="2"/>
  <c r="U575" i="2"/>
  <c r="U583" i="2"/>
  <c r="U587" i="2"/>
  <c r="U595" i="2"/>
  <c r="U568" i="2"/>
  <c r="U574" i="2"/>
  <c r="U578" i="2"/>
  <c r="U586" i="2"/>
  <c r="U593" i="2"/>
  <c r="U601" i="2"/>
  <c r="U565" i="2"/>
  <c r="U569" i="2"/>
  <c r="U584" i="2"/>
  <c r="U592" i="2"/>
  <c r="U596" i="2"/>
  <c r="U577" i="2"/>
  <c r="W524" i="2"/>
  <c r="W527" i="2"/>
  <c r="W530" i="2"/>
  <c r="W533" i="2"/>
  <c r="W536" i="2"/>
  <c r="W539" i="2"/>
  <c r="W542" i="2"/>
  <c r="W545" i="2"/>
  <c r="W548" i="2"/>
  <c r="W551" i="2"/>
  <c r="W554" i="2"/>
  <c r="W557" i="2"/>
  <c r="W560" i="2"/>
  <c r="W522" i="2"/>
  <c r="W528" i="2"/>
  <c r="W529" i="2"/>
  <c r="W537" i="2"/>
  <c r="W538" i="2"/>
  <c r="W546" i="2"/>
  <c r="W547" i="2"/>
  <c r="W555" i="2"/>
  <c r="W556" i="2"/>
  <c r="W523" i="2"/>
  <c r="W531" i="2"/>
  <c r="W532" i="2"/>
  <c r="W540" i="2"/>
  <c r="W541" i="2"/>
  <c r="W549" i="2"/>
  <c r="W550" i="2"/>
  <c r="W558" i="2"/>
  <c r="W559" i="2"/>
  <c r="W525" i="2"/>
  <c r="W544" i="2"/>
  <c r="W552" i="2"/>
  <c r="W526" i="2"/>
  <c r="W534" i="2"/>
  <c r="W553" i="2"/>
  <c r="W561" i="2"/>
  <c r="W535" i="2"/>
  <c r="W543" i="2"/>
  <c r="K422" i="2"/>
  <c r="K425" i="2"/>
  <c r="K428" i="2"/>
  <c r="K431" i="2"/>
  <c r="K434" i="2"/>
  <c r="K437" i="2"/>
  <c r="K440" i="2"/>
  <c r="K404" i="2"/>
  <c r="K421" i="2"/>
  <c r="K424" i="2"/>
  <c r="K427" i="2"/>
  <c r="K423" i="2"/>
  <c r="K426" i="2"/>
  <c r="K429" i="2"/>
  <c r="K432" i="2"/>
  <c r="K435" i="2"/>
  <c r="K438" i="2"/>
  <c r="K441" i="2"/>
  <c r="K405" i="2"/>
  <c r="K408" i="2"/>
  <c r="K411" i="2"/>
  <c r="K414" i="2"/>
  <c r="K417" i="2"/>
  <c r="K420" i="2"/>
  <c r="V485" i="2"/>
  <c r="V488" i="2"/>
  <c r="V491" i="2"/>
  <c r="V494" i="2"/>
  <c r="V497" i="2"/>
  <c r="V500" i="2"/>
  <c r="V503" i="2"/>
  <c r="V506" i="2"/>
  <c r="V509" i="2"/>
  <c r="V489" i="2"/>
  <c r="V490" i="2"/>
  <c r="V498" i="2"/>
  <c r="V499" i="2"/>
  <c r="V507" i="2"/>
  <c r="V508" i="2"/>
  <c r="V513" i="2"/>
  <c r="V516" i="2"/>
  <c r="V519" i="2"/>
  <c r="V483" i="2"/>
  <c r="V492" i="2"/>
  <c r="V496" i="2"/>
  <c r="V504" i="2"/>
  <c r="V517" i="2"/>
  <c r="V518" i="2"/>
  <c r="V484" i="2"/>
  <c r="V487" i="2"/>
  <c r="V495" i="2"/>
  <c r="V502" i="2"/>
  <c r="V510" i="2"/>
  <c r="V511" i="2"/>
  <c r="V512" i="2"/>
  <c r="V520" i="2"/>
  <c r="V521" i="2"/>
  <c r="V482" i="2"/>
  <c r="V486" i="2"/>
  <c r="V493" i="2"/>
  <c r="V501" i="2"/>
  <c r="V505" i="2"/>
  <c r="V514" i="2"/>
  <c r="V515" i="2"/>
  <c r="X444" i="2"/>
  <c r="X447" i="2"/>
  <c r="X450" i="2"/>
  <c r="X453" i="2"/>
  <c r="X456" i="2"/>
  <c r="X459" i="2"/>
  <c r="X443" i="2"/>
  <c r="X451" i="2"/>
  <c r="X452" i="2"/>
  <c r="X460" i="2"/>
  <c r="X462" i="2"/>
  <c r="X465" i="2"/>
  <c r="X468" i="2"/>
  <c r="X471" i="2"/>
  <c r="X474" i="2"/>
  <c r="X477" i="2"/>
  <c r="X480" i="2"/>
  <c r="X442" i="2"/>
  <c r="X445" i="2"/>
  <c r="X446" i="2"/>
  <c r="X454" i="2"/>
  <c r="X455" i="2"/>
  <c r="X461" i="2"/>
  <c r="X464" i="2"/>
  <c r="X467" i="2"/>
  <c r="X470" i="2"/>
  <c r="X473" i="2"/>
  <c r="X476" i="2"/>
  <c r="X479" i="2"/>
  <c r="X448" i="2"/>
  <c r="X449" i="2"/>
  <c r="X457" i="2"/>
  <c r="X458" i="2"/>
  <c r="X463" i="2"/>
  <c r="X466" i="2"/>
  <c r="X469" i="2"/>
  <c r="X472" i="2"/>
  <c r="X475" i="2"/>
  <c r="X478" i="2"/>
  <c r="X481" i="2"/>
  <c r="L603" i="2"/>
  <c r="L606" i="2"/>
  <c r="L609" i="2"/>
  <c r="L612" i="2"/>
  <c r="L615" i="2"/>
  <c r="L618" i="2"/>
  <c r="L621" i="2"/>
  <c r="L624" i="2"/>
  <c r="L627" i="2"/>
  <c r="L630" i="2"/>
  <c r="L633" i="2"/>
  <c r="L636" i="2"/>
  <c r="L639" i="2"/>
  <c r="L607" i="2"/>
  <c r="L608" i="2"/>
  <c r="L616" i="2"/>
  <c r="L617" i="2"/>
  <c r="L625" i="2"/>
  <c r="L626" i="2"/>
  <c r="L634" i="2"/>
  <c r="L635" i="2"/>
  <c r="L610" i="2"/>
  <c r="L611" i="2"/>
  <c r="L619" i="2"/>
  <c r="L620" i="2"/>
  <c r="L628" i="2"/>
  <c r="L629" i="2"/>
  <c r="L637" i="2"/>
  <c r="L638" i="2"/>
  <c r="L604" i="2"/>
  <c r="L605" i="2"/>
  <c r="L613" i="2"/>
  <c r="L614" i="2"/>
  <c r="L622" i="2"/>
  <c r="L623" i="2"/>
  <c r="L631" i="2"/>
  <c r="L632" i="2"/>
  <c r="L640" i="2"/>
  <c r="L641" i="2"/>
  <c r="L602" i="2"/>
  <c r="U444" i="2"/>
  <c r="U447" i="2"/>
  <c r="U450" i="2"/>
  <c r="U453" i="2"/>
  <c r="U456" i="2"/>
  <c r="U459" i="2"/>
  <c r="U448" i="2"/>
  <c r="U449" i="2"/>
  <c r="U457" i="2"/>
  <c r="U458" i="2"/>
  <c r="U462" i="2"/>
  <c r="U465" i="2"/>
  <c r="U468" i="2"/>
  <c r="U471" i="2"/>
  <c r="U474" i="2"/>
  <c r="U477" i="2"/>
  <c r="U480" i="2"/>
  <c r="U442" i="2"/>
  <c r="U443" i="2"/>
  <c r="U451" i="2"/>
  <c r="U452" i="2"/>
  <c r="U460" i="2"/>
  <c r="U461" i="2"/>
  <c r="U464" i="2"/>
  <c r="U467" i="2"/>
  <c r="U470" i="2"/>
  <c r="U473" i="2"/>
  <c r="U476" i="2"/>
  <c r="U479" i="2"/>
  <c r="U445" i="2"/>
  <c r="U446" i="2"/>
  <c r="U454" i="2"/>
  <c r="U455" i="2"/>
  <c r="U463" i="2"/>
  <c r="U466" i="2"/>
  <c r="U469" i="2"/>
  <c r="U472" i="2"/>
  <c r="U475" i="2"/>
  <c r="U478" i="2"/>
  <c r="U481" i="2"/>
  <c r="I603" i="2"/>
  <c r="I606" i="2"/>
  <c r="I609" i="2"/>
  <c r="I612" i="2"/>
  <c r="I615" i="2"/>
  <c r="I618" i="2"/>
  <c r="I621" i="2"/>
  <c r="I624" i="2"/>
  <c r="I627" i="2"/>
  <c r="I630" i="2"/>
  <c r="I633" i="2"/>
  <c r="I636" i="2"/>
  <c r="I639" i="2"/>
  <c r="I604" i="2"/>
  <c r="I605" i="2"/>
  <c r="I613" i="2"/>
  <c r="I614" i="2"/>
  <c r="I622" i="2"/>
  <c r="I623" i="2"/>
  <c r="I631" i="2"/>
  <c r="I632" i="2"/>
  <c r="I640" i="2"/>
  <c r="I641" i="2"/>
  <c r="I602" i="2"/>
  <c r="I607" i="2"/>
  <c r="I608" i="2"/>
  <c r="I616" i="2"/>
  <c r="I617" i="2"/>
  <c r="I625" i="2"/>
  <c r="I626" i="2"/>
  <c r="I634" i="2"/>
  <c r="I635" i="2"/>
  <c r="I610" i="2"/>
  <c r="I611" i="2"/>
  <c r="I619" i="2"/>
  <c r="I620" i="2"/>
  <c r="I628" i="2"/>
  <c r="I629" i="2"/>
  <c r="I637" i="2"/>
  <c r="I638" i="2"/>
  <c r="W405" i="2"/>
  <c r="W403" i="2"/>
  <c r="W406" i="2"/>
  <c r="W409" i="2"/>
  <c r="W412" i="2"/>
  <c r="W415" i="2"/>
  <c r="W418" i="2"/>
  <c r="W421" i="2"/>
  <c r="W424" i="2"/>
  <c r="W427" i="2"/>
  <c r="W430" i="2"/>
  <c r="W433" i="2"/>
  <c r="W436" i="2"/>
  <c r="W410" i="2"/>
  <c r="W411" i="2"/>
  <c r="W419" i="2"/>
  <c r="W420" i="2"/>
  <c r="W428" i="2"/>
  <c r="W429" i="2"/>
  <c r="W437" i="2"/>
  <c r="W440" i="2"/>
  <c r="W402" i="2"/>
  <c r="W404" i="2"/>
  <c r="W413" i="2"/>
  <c r="W414" i="2"/>
  <c r="W422" i="2"/>
  <c r="W423" i="2"/>
  <c r="W431" i="2"/>
  <c r="W432" i="2"/>
  <c r="W439" i="2"/>
  <c r="W407" i="2"/>
  <c r="W408" i="2"/>
  <c r="W416" i="2"/>
  <c r="W417" i="2"/>
  <c r="W425" i="2"/>
  <c r="W426" i="2"/>
  <c r="W434" i="2"/>
  <c r="W435" i="2"/>
  <c r="W438" i="2"/>
  <c r="W441" i="2"/>
  <c r="K524" i="2"/>
  <c r="K527" i="2"/>
  <c r="K530" i="2"/>
  <c r="K533" i="2"/>
  <c r="K536" i="2"/>
  <c r="K539" i="2"/>
  <c r="K542" i="2"/>
  <c r="K545" i="2"/>
  <c r="K548" i="2"/>
  <c r="K551" i="2"/>
  <c r="K554" i="2"/>
  <c r="K557" i="2"/>
  <c r="K560" i="2"/>
  <c r="K522" i="2"/>
  <c r="K523" i="2"/>
  <c r="K526" i="2"/>
  <c r="K529" i="2"/>
  <c r="K532" i="2"/>
  <c r="K535" i="2"/>
  <c r="K538" i="2"/>
  <c r="K541" i="2"/>
  <c r="K544" i="2"/>
  <c r="M544" i="2" s="1"/>
  <c r="K547" i="2"/>
  <c r="K550" i="2"/>
  <c r="K553" i="2"/>
  <c r="K556" i="2"/>
  <c r="K559" i="2"/>
  <c r="K525" i="2"/>
  <c r="K528" i="2"/>
  <c r="K531" i="2"/>
  <c r="K534" i="2"/>
  <c r="K537" i="2"/>
  <c r="K540" i="2"/>
  <c r="K543" i="2"/>
  <c r="K546" i="2"/>
  <c r="K549" i="2"/>
  <c r="K552" i="2"/>
  <c r="K555" i="2"/>
  <c r="K558" i="2"/>
  <c r="K561" i="2"/>
  <c r="V382" i="2"/>
  <c r="V385" i="2"/>
  <c r="V388" i="2"/>
  <c r="V391" i="2"/>
  <c r="V394" i="2"/>
  <c r="V397" i="2"/>
  <c r="V400" i="2"/>
  <c r="V370" i="2"/>
  <c r="V373" i="2"/>
  <c r="V376" i="2"/>
  <c r="V379" i="2"/>
  <c r="V365" i="2"/>
  <c r="V368" i="2"/>
  <c r="V381" i="2"/>
  <c r="V384" i="2"/>
  <c r="V387" i="2"/>
  <c r="V390" i="2"/>
  <c r="V393" i="2"/>
  <c r="V396" i="2"/>
  <c r="V399" i="2"/>
  <c r="V369" i="2"/>
  <c r="V372" i="2"/>
  <c r="V375" i="2"/>
  <c r="V378" i="2"/>
  <c r="V364" i="2"/>
  <c r="V367" i="2"/>
  <c r="V362" i="2"/>
  <c r="V380" i="2"/>
  <c r="V383" i="2"/>
  <c r="V386" i="2"/>
  <c r="V389" i="2"/>
  <c r="V392" i="2"/>
  <c r="V395" i="2"/>
  <c r="V398" i="2"/>
  <c r="V401" i="2"/>
  <c r="V371" i="2"/>
  <c r="V374" i="2"/>
  <c r="V377" i="2"/>
  <c r="V363" i="2"/>
  <c r="V366" i="2"/>
  <c r="X323" i="2"/>
  <c r="X326" i="2"/>
  <c r="X329" i="2"/>
  <c r="X332" i="2"/>
  <c r="X335" i="2"/>
  <c r="X338" i="2"/>
  <c r="X341" i="2"/>
  <c r="X344" i="2"/>
  <c r="X347" i="2"/>
  <c r="X350" i="2"/>
  <c r="X353" i="2"/>
  <c r="X356" i="2"/>
  <c r="X325" i="2"/>
  <c r="X328" i="2"/>
  <c r="X331" i="2"/>
  <c r="X334" i="2"/>
  <c r="X337" i="2"/>
  <c r="X340" i="2"/>
  <c r="X343" i="2"/>
  <c r="X346" i="2"/>
  <c r="X349" i="2"/>
  <c r="X324" i="2"/>
  <c r="X327" i="2"/>
  <c r="X330" i="2"/>
  <c r="X333" i="2"/>
  <c r="X336" i="2"/>
  <c r="X339" i="2"/>
  <c r="X342" i="2"/>
  <c r="X345" i="2"/>
  <c r="X348" i="2"/>
  <c r="X351" i="2"/>
  <c r="X354" i="2"/>
  <c r="X357" i="2"/>
  <c r="X360" i="2"/>
  <c r="X322" i="2"/>
  <c r="X352" i="2"/>
  <c r="X358" i="2"/>
  <c r="X359" i="2"/>
  <c r="X361" i="2"/>
  <c r="X355" i="2"/>
  <c r="U323" i="2"/>
  <c r="U326" i="2"/>
  <c r="U329" i="2"/>
  <c r="U332" i="2"/>
  <c r="U335" i="2"/>
  <c r="U338" i="2"/>
  <c r="U341" i="2"/>
  <c r="U344" i="2"/>
  <c r="U347" i="2"/>
  <c r="U350" i="2"/>
  <c r="U353" i="2"/>
  <c r="U356" i="2"/>
  <c r="U325" i="2"/>
  <c r="U328" i="2"/>
  <c r="U331" i="2"/>
  <c r="U334" i="2"/>
  <c r="U337" i="2"/>
  <c r="U340" i="2"/>
  <c r="U343" i="2"/>
  <c r="U346" i="2"/>
  <c r="U349" i="2"/>
  <c r="U324" i="2"/>
  <c r="U327" i="2"/>
  <c r="U330" i="2"/>
  <c r="U333" i="2"/>
  <c r="U336" i="2"/>
  <c r="U339" i="2"/>
  <c r="U342" i="2"/>
  <c r="U345" i="2"/>
  <c r="U348" i="2"/>
  <c r="U351" i="2"/>
  <c r="U354" i="2"/>
  <c r="U357" i="2"/>
  <c r="U360" i="2"/>
  <c r="U322" i="2"/>
  <c r="U355" i="2"/>
  <c r="U358" i="2"/>
  <c r="U359" i="2"/>
  <c r="U352" i="2"/>
  <c r="U361" i="2"/>
  <c r="W285" i="2"/>
  <c r="W288" i="2"/>
  <c r="W291" i="2"/>
  <c r="W294" i="2"/>
  <c r="W289" i="2"/>
  <c r="W290" i="2"/>
  <c r="W298" i="2"/>
  <c r="W301" i="2"/>
  <c r="W304" i="2"/>
  <c r="W307" i="2"/>
  <c r="W310" i="2"/>
  <c r="W313" i="2"/>
  <c r="W316" i="2"/>
  <c r="W319" i="2"/>
  <c r="W283" i="2"/>
  <c r="W284" i="2"/>
  <c r="W292" i="2"/>
  <c r="W293" i="2"/>
  <c r="W297" i="2"/>
  <c r="W300" i="2"/>
  <c r="W303" i="2"/>
  <c r="W306" i="2"/>
  <c r="W309" i="2"/>
  <c r="W312" i="2"/>
  <c r="W315" i="2"/>
  <c r="W318" i="2"/>
  <c r="W321" i="2"/>
  <c r="W286" i="2"/>
  <c r="W287" i="2"/>
  <c r="W295" i="2"/>
  <c r="W296" i="2"/>
  <c r="W299" i="2"/>
  <c r="W302" i="2"/>
  <c r="W305" i="2"/>
  <c r="W308" i="2"/>
  <c r="W311" i="2"/>
  <c r="W314" i="2"/>
  <c r="W317" i="2"/>
  <c r="W320" i="2"/>
  <c r="W282" i="2"/>
  <c r="K483" i="2"/>
  <c r="K486" i="2"/>
  <c r="K489" i="2"/>
  <c r="K492" i="2"/>
  <c r="K495" i="2"/>
  <c r="K498" i="2"/>
  <c r="K501" i="2"/>
  <c r="K504" i="2"/>
  <c r="K507" i="2"/>
  <c r="K510" i="2"/>
  <c r="K513" i="2"/>
  <c r="K516" i="2"/>
  <c r="K519" i="2"/>
  <c r="K485" i="2"/>
  <c r="K488" i="2"/>
  <c r="K491" i="2"/>
  <c r="K494" i="2"/>
  <c r="K497" i="2"/>
  <c r="K500" i="2"/>
  <c r="K503" i="2"/>
  <c r="K506" i="2"/>
  <c r="K509" i="2"/>
  <c r="K512" i="2"/>
  <c r="K515" i="2"/>
  <c r="K518" i="2"/>
  <c r="K521" i="2"/>
  <c r="K484" i="2"/>
  <c r="K487" i="2"/>
  <c r="K490" i="2"/>
  <c r="K493" i="2"/>
  <c r="K496" i="2"/>
  <c r="K499" i="2"/>
  <c r="K502" i="2"/>
  <c r="K505" i="2"/>
  <c r="K508" i="2"/>
  <c r="K511" i="2"/>
  <c r="K514" i="2"/>
  <c r="K517" i="2"/>
  <c r="K520" i="2"/>
  <c r="K482" i="2"/>
  <c r="V244" i="2"/>
  <c r="V247" i="2"/>
  <c r="V250" i="2"/>
  <c r="V253" i="2"/>
  <c r="V256" i="2"/>
  <c r="V259" i="2"/>
  <c r="V262" i="2"/>
  <c r="V265" i="2"/>
  <c r="V268" i="2"/>
  <c r="V271" i="2"/>
  <c r="V274" i="2"/>
  <c r="V277" i="2"/>
  <c r="V280" i="2"/>
  <c r="V242" i="2"/>
  <c r="V243" i="2"/>
  <c r="V246" i="2"/>
  <c r="V249" i="2"/>
  <c r="V252" i="2"/>
  <c r="V255" i="2"/>
  <c r="V258" i="2"/>
  <c r="V261" i="2"/>
  <c r="V264" i="2"/>
  <c r="V267" i="2"/>
  <c r="V270" i="2"/>
  <c r="V273" i="2"/>
  <c r="V276" i="2"/>
  <c r="V279" i="2"/>
  <c r="V245" i="2"/>
  <c r="V248" i="2"/>
  <c r="V251" i="2"/>
  <c r="V254" i="2"/>
  <c r="V257" i="2"/>
  <c r="V260" i="2"/>
  <c r="V263" i="2"/>
  <c r="V266" i="2"/>
  <c r="V269" i="2"/>
  <c r="V272" i="2"/>
  <c r="V275" i="2"/>
  <c r="V278" i="2"/>
  <c r="V281" i="2"/>
  <c r="J592" i="2"/>
  <c r="J595" i="2"/>
  <c r="J596" i="2"/>
  <c r="J599" i="2"/>
  <c r="J573" i="2"/>
  <c r="J576" i="2"/>
  <c r="J579" i="2"/>
  <c r="J582" i="2"/>
  <c r="J585" i="2"/>
  <c r="J588" i="2"/>
  <c r="J591" i="2"/>
  <c r="J565" i="2"/>
  <c r="J568" i="2"/>
  <c r="J571" i="2"/>
  <c r="J562" i="2"/>
  <c r="J598" i="2"/>
  <c r="J601" i="2"/>
  <c r="J575" i="2"/>
  <c r="J578" i="2"/>
  <c r="J581" i="2"/>
  <c r="J584" i="2"/>
  <c r="J587" i="2"/>
  <c r="J590" i="2"/>
  <c r="J564" i="2"/>
  <c r="J567" i="2"/>
  <c r="J570" i="2"/>
  <c r="J593" i="2"/>
  <c r="J594" i="2"/>
  <c r="J597" i="2"/>
  <c r="J600" i="2"/>
  <c r="J574" i="2"/>
  <c r="J577" i="2"/>
  <c r="J580" i="2"/>
  <c r="J583" i="2"/>
  <c r="J586" i="2"/>
  <c r="J589" i="2"/>
  <c r="J563" i="2"/>
  <c r="J566" i="2"/>
  <c r="J569" i="2"/>
  <c r="J572" i="2"/>
  <c r="L175" i="2"/>
  <c r="L178" i="2"/>
  <c r="L181" i="2"/>
  <c r="L184" i="2"/>
  <c r="L187" i="2"/>
  <c r="L190" i="2"/>
  <c r="L193" i="2"/>
  <c r="L196" i="2"/>
  <c r="L199" i="2"/>
  <c r="L163" i="2"/>
  <c r="L166" i="2"/>
  <c r="L169" i="2"/>
  <c r="L172" i="2"/>
  <c r="X226" i="2"/>
  <c r="X229" i="2"/>
  <c r="X232" i="2"/>
  <c r="X235" i="2"/>
  <c r="L174" i="2"/>
  <c r="L177" i="2"/>
  <c r="L180" i="2"/>
  <c r="L183" i="2"/>
  <c r="L186" i="2"/>
  <c r="L189" i="2"/>
  <c r="L192" i="2"/>
  <c r="L195" i="2"/>
  <c r="L198" i="2"/>
  <c r="L201" i="2"/>
  <c r="L165" i="2"/>
  <c r="L168" i="2"/>
  <c r="L171" i="2"/>
  <c r="L162" i="2"/>
  <c r="X228" i="2"/>
  <c r="X231" i="2"/>
  <c r="L173" i="2"/>
  <c r="L176" i="2"/>
  <c r="L179" i="2"/>
  <c r="L182" i="2"/>
  <c r="L185" i="2"/>
  <c r="L188" i="2"/>
  <c r="L191" i="2"/>
  <c r="L194" i="2"/>
  <c r="L197" i="2"/>
  <c r="L200" i="2"/>
  <c r="L164" i="2"/>
  <c r="L167" i="2"/>
  <c r="L170" i="2"/>
  <c r="X227" i="2"/>
  <c r="X230" i="2"/>
  <c r="X233" i="2"/>
  <c r="X236" i="2"/>
  <c r="X239" i="2"/>
  <c r="X213" i="2"/>
  <c r="X216" i="2"/>
  <c r="X219" i="2"/>
  <c r="X222" i="2"/>
  <c r="X225" i="2"/>
  <c r="X205" i="2"/>
  <c r="X208" i="2"/>
  <c r="X211" i="2"/>
  <c r="X202" i="2"/>
  <c r="X234" i="2"/>
  <c r="X240" i="2"/>
  <c r="X241" i="2"/>
  <c r="X220" i="2"/>
  <c r="X221" i="2"/>
  <c r="X206" i="2"/>
  <c r="X207" i="2"/>
  <c r="X214" i="2"/>
  <c r="X215" i="2"/>
  <c r="X223" i="2"/>
  <c r="X224" i="2"/>
  <c r="X209" i="2"/>
  <c r="X210" i="2"/>
  <c r="X237" i="2"/>
  <c r="X238" i="2"/>
  <c r="X217" i="2"/>
  <c r="X218" i="2"/>
  <c r="X203" i="2"/>
  <c r="X204" i="2"/>
  <c r="X212" i="2"/>
  <c r="I175" i="2"/>
  <c r="I178" i="2"/>
  <c r="I181" i="2"/>
  <c r="I184" i="2"/>
  <c r="I187" i="2"/>
  <c r="I190" i="2"/>
  <c r="I193" i="2"/>
  <c r="I196" i="2"/>
  <c r="I199" i="2"/>
  <c r="I163" i="2"/>
  <c r="I166" i="2"/>
  <c r="I169" i="2"/>
  <c r="I172" i="2"/>
  <c r="U226" i="2"/>
  <c r="U229" i="2"/>
  <c r="U232" i="2"/>
  <c r="U235" i="2"/>
  <c r="I174" i="2"/>
  <c r="I177" i="2"/>
  <c r="I180" i="2"/>
  <c r="I183" i="2"/>
  <c r="I186" i="2"/>
  <c r="I189" i="2"/>
  <c r="I192" i="2"/>
  <c r="I195" i="2"/>
  <c r="I198" i="2"/>
  <c r="I201" i="2"/>
  <c r="I165" i="2"/>
  <c r="I168" i="2"/>
  <c r="I171" i="2"/>
  <c r="I162" i="2"/>
  <c r="U228" i="2"/>
  <c r="U231" i="2"/>
  <c r="I173" i="2"/>
  <c r="I176" i="2"/>
  <c r="I179" i="2"/>
  <c r="I182" i="2"/>
  <c r="I185" i="2"/>
  <c r="I188" i="2"/>
  <c r="I191" i="2"/>
  <c r="I194" i="2"/>
  <c r="I197" i="2"/>
  <c r="I200" i="2"/>
  <c r="I164" i="2"/>
  <c r="I167" i="2"/>
  <c r="I170" i="2"/>
  <c r="U227" i="2"/>
  <c r="U230" i="2"/>
  <c r="U233" i="2"/>
  <c r="U236" i="2"/>
  <c r="U239" i="2"/>
  <c r="U213" i="2"/>
  <c r="U216" i="2"/>
  <c r="U219" i="2"/>
  <c r="U222" i="2"/>
  <c r="U225" i="2"/>
  <c r="U205" i="2"/>
  <c r="U208" i="2"/>
  <c r="U211" i="2"/>
  <c r="U202" i="2"/>
  <c r="U237" i="2"/>
  <c r="U238" i="2"/>
  <c r="U217" i="2"/>
  <c r="U218" i="2"/>
  <c r="U203" i="2"/>
  <c r="U204" i="2"/>
  <c r="U212" i="2"/>
  <c r="U240" i="2"/>
  <c r="U241" i="2"/>
  <c r="U220" i="2"/>
  <c r="U221" i="2"/>
  <c r="U206" i="2"/>
  <c r="U207" i="2"/>
  <c r="U234" i="2"/>
  <c r="U214" i="2"/>
  <c r="U215" i="2"/>
  <c r="U223" i="2"/>
  <c r="U224" i="2"/>
  <c r="U209" i="2"/>
  <c r="U210" i="2"/>
  <c r="K203" i="2"/>
  <c r="K206" i="2"/>
  <c r="K209" i="2"/>
  <c r="K212" i="2"/>
  <c r="K215" i="2"/>
  <c r="K218" i="2"/>
  <c r="K221" i="2"/>
  <c r="K224" i="2"/>
  <c r="K227" i="2"/>
  <c r="K230" i="2"/>
  <c r="K233" i="2"/>
  <c r="K236" i="2"/>
  <c r="K239" i="2"/>
  <c r="K205" i="2"/>
  <c r="K208" i="2"/>
  <c r="K211" i="2"/>
  <c r="K214" i="2"/>
  <c r="K217" i="2"/>
  <c r="K220" i="2"/>
  <c r="K223" i="2"/>
  <c r="K226" i="2"/>
  <c r="K229" i="2"/>
  <c r="K232" i="2"/>
  <c r="K235" i="2"/>
  <c r="K238" i="2"/>
  <c r="K241" i="2"/>
  <c r="K204" i="2"/>
  <c r="K207" i="2"/>
  <c r="K210" i="2"/>
  <c r="K213" i="2"/>
  <c r="K216" i="2"/>
  <c r="K219" i="2"/>
  <c r="K222" i="2"/>
  <c r="K225" i="2"/>
  <c r="K228" i="2"/>
  <c r="K231" i="2"/>
  <c r="K234" i="2"/>
  <c r="K237" i="2"/>
  <c r="K240" i="2"/>
  <c r="K202" i="2"/>
  <c r="W184" i="2"/>
  <c r="W185" i="2"/>
  <c r="W188" i="2"/>
  <c r="W191" i="2"/>
  <c r="W194" i="2"/>
  <c r="W197" i="2"/>
  <c r="W200" i="2"/>
  <c r="W174" i="2"/>
  <c r="W177" i="2"/>
  <c r="W180" i="2"/>
  <c r="W164" i="2"/>
  <c r="W167" i="2"/>
  <c r="W170" i="2"/>
  <c r="W187" i="2"/>
  <c r="W190" i="2"/>
  <c r="W193" i="2"/>
  <c r="W196" i="2"/>
  <c r="W199" i="2"/>
  <c r="W173" i="2"/>
  <c r="W176" i="2"/>
  <c r="W179" i="2"/>
  <c r="W163" i="2"/>
  <c r="W166" i="2"/>
  <c r="W169" i="2"/>
  <c r="W172" i="2"/>
  <c r="W182" i="2"/>
  <c r="W183" i="2"/>
  <c r="W186" i="2"/>
  <c r="W189" i="2"/>
  <c r="W192" i="2"/>
  <c r="W195" i="2"/>
  <c r="W198" i="2"/>
  <c r="W201" i="2"/>
  <c r="W175" i="2"/>
  <c r="W178" i="2"/>
  <c r="W181" i="2"/>
  <c r="W165" i="2"/>
  <c r="W168" i="2"/>
  <c r="W171" i="2"/>
  <c r="W162" i="2"/>
  <c r="V124" i="2"/>
  <c r="V127" i="2"/>
  <c r="V130" i="2"/>
  <c r="V133" i="2"/>
  <c r="V136" i="2"/>
  <c r="V139" i="2"/>
  <c r="V142" i="2"/>
  <c r="V145" i="2"/>
  <c r="V148" i="2"/>
  <c r="V151" i="2"/>
  <c r="V154" i="2"/>
  <c r="V157" i="2"/>
  <c r="V160" i="2"/>
  <c r="V122" i="2"/>
  <c r="V123" i="2"/>
  <c r="V126" i="2"/>
  <c r="V129" i="2"/>
  <c r="V132" i="2"/>
  <c r="V135" i="2"/>
  <c r="V138" i="2"/>
  <c r="V141" i="2"/>
  <c r="V144" i="2"/>
  <c r="V147" i="2"/>
  <c r="V150" i="2"/>
  <c r="V153" i="2"/>
  <c r="V156" i="2"/>
  <c r="V159" i="2"/>
  <c r="V125" i="2"/>
  <c r="V128" i="2"/>
  <c r="V131" i="2"/>
  <c r="V134" i="2"/>
  <c r="V137" i="2"/>
  <c r="V140" i="2"/>
  <c r="V143" i="2"/>
  <c r="V146" i="2"/>
  <c r="V149" i="2"/>
  <c r="V152" i="2"/>
  <c r="V155" i="2"/>
  <c r="V158" i="2"/>
  <c r="V161" i="2"/>
  <c r="X85" i="2"/>
  <c r="X88" i="2"/>
  <c r="X91" i="2"/>
  <c r="X94" i="2"/>
  <c r="X97" i="2"/>
  <c r="X100" i="2"/>
  <c r="X103" i="2"/>
  <c r="X106" i="2"/>
  <c r="X109" i="2"/>
  <c r="X112" i="2"/>
  <c r="X115" i="2"/>
  <c r="X118" i="2"/>
  <c r="X121" i="2"/>
  <c r="X84" i="2"/>
  <c r="X87" i="2"/>
  <c r="X90" i="2"/>
  <c r="X93" i="2"/>
  <c r="X96" i="2"/>
  <c r="X99" i="2"/>
  <c r="X102" i="2"/>
  <c r="X105" i="2"/>
  <c r="X108" i="2"/>
  <c r="X111" i="2"/>
  <c r="X114" i="2"/>
  <c r="X117" i="2"/>
  <c r="X120" i="2"/>
  <c r="X82" i="2"/>
  <c r="X83" i="2"/>
  <c r="X86" i="2"/>
  <c r="X89" i="2"/>
  <c r="X92" i="2"/>
  <c r="X95" i="2"/>
  <c r="X98" i="2"/>
  <c r="X101" i="2"/>
  <c r="X104" i="2"/>
  <c r="X107" i="2"/>
  <c r="X110" i="2"/>
  <c r="X113" i="2"/>
  <c r="X116" i="2"/>
  <c r="X119" i="2"/>
  <c r="L365" i="2"/>
  <c r="L368" i="2"/>
  <c r="L371" i="2"/>
  <c r="L374" i="2"/>
  <c r="L377" i="2"/>
  <c r="L380" i="2"/>
  <c r="L383" i="2"/>
  <c r="L386" i="2"/>
  <c r="L389" i="2"/>
  <c r="L392" i="2"/>
  <c r="L395" i="2"/>
  <c r="L398" i="2"/>
  <c r="L401" i="2"/>
  <c r="U85" i="2"/>
  <c r="U88" i="2"/>
  <c r="U91" i="2"/>
  <c r="U94" i="2"/>
  <c r="U97" i="2"/>
  <c r="U100" i="2"/>
  <c r="U103" i="2"/>
  <c r="U106" i="2"/>
  <c r="U109" i="2"/>
  <c r="U112" i="2"/>
  <c r="U115" i="2"/>
  <c r="U118" i="2"/>
  <c r="U121" i="2"/>
  <c r="U84" i="2"/>
  <c r="U87" i="2"/>
  <c r="U90" i="2"/>
  <c r="U93" i="2"/>
  <c r="U96" i="2"/>
  <c r="U99" i="2"/>
  <c r="U102" i="2"/>
  <c r="U105" i="2"/>
  <c r="U108" i="2"/>
  <c r="U111" i="2"/>
  <c r="U114" i="2"/>
  <c r="U117" i="2"/>
  <c r="U120" i="2"/>
  <c r="U82" i="2"/>
  <c r="U83" i="2"/>
  <c r="U86" i="2"/>
  <c r="U89" i="2"/>
  <c r="U92" i="2"/>
  <c r="U95" i="2"/>
  <c r="U98" i="2"/>
  <c r="U101" i="2"/>
  <c r="U104" i="2"/>
  <c r="U107" i="2"/>
  <c r="U110" i="2"/>
  <c r="U113" i="2"/>
  <c r="U116" i="2"/>
  <c r="U119" i="2"/>
  <c r="I365" i="2"/>
  <c r="I368" i="2"/>
  <c r="I371" i="2"/>
  <c r="I374" i="2"/>
  <c r="I377" i="2"/>
  <c r="I380" i="2"/>
  <c r="I383" i="2"/>
  <c r="I386" i="2"/>
  <c r="I389" i="2"/>
  <c r="I392" i="2"/>
  <c r="I395" i="2"/>
  <c r="I398" i="2"/>
  <c r="I401" i="2"/>
  <c r="W81" i="2"/>
  <c r="W57" i="2"/>
  <c r="W60" i="2"/>
  <c r="W63" i="2"/>
  <c r="W66" i="2"/>
  <c r="W69" i="2"/>
  <c r="W72" i="2"/>
  <c r="W75" i="2"/>
  <c r="W78" i="2"/>
  <c r="W43" i="2"/>
  <c r="W46" i="2"/>
  <c r="W49" i="2"/>
  <c r="W52" i="2"/>
  <c r="W56" i="2"/>
  <c r="W59" i="2"/>
  <c r="W62" i="2"/>
  <c r="W65" i="2"/>
  <c r="W68" i="2"/>
  <c r="W71" i="2"/>
  <c r="W74" i="2"/>
  <c r="W77" i="2"/>
  <c r="W80" i="2"/>
  <c r="W45" i="2"/>
  <c r="W48" i="2"/>
  <c r="W51" i="2"/>
  <c r="W54" i="2"/>
  <c r="W55" i="2"/>
  <c r="W58" i="2"/>
  <c r="W61" i="2"/>
  <c r="W64" i="2"/>
  <c r="W67" i="2"/>
  <c r="W70" i="2"/>
  <c r="W73" i="2"/>
  <c r="W76" i="2"/>
  <c r="W79" i="2"/>
  <c r="W44" i="2"/>
  <c r="W47" i="2"/>
  <c r="W50" i="2"/>
  <c r="W53" i="2"/>
  <c r="W42" i="2"/>
  <c r="K323" i="2"/>
  <c r="K326" i="2"/>
  <c r="V4" i="2"/>
  <c r="V7" i="2"/>
  <c r="V10" i="2"/>
  <c r="V13" i="2"/>
  <c r="V16" i="2"/>
  <c r="V19" i="2"/>
  <c r="V22" i="2"/>
  <c r="V25" i="2"/>
  <c r="V3" i="2"/>
  <c r="V6" i="2"/>
  <c r="V9" i="2"/>
  <c r="V12" i="2"/>
  <c r="V15" i="2"/>
  <c r="V18" i="2"/>
  <c r="V21" i="2"/>
  <c r="V24" i="2"/>
  <c r="V27" i="2"/>
  <c r="V5" i="2"/>
  <c r="V8" i="2"/>
  <c r="V11" i="2"/>
  <c r="V14" i="2"/>
  <c r="V17" i="2"/>
  <c r="V20" i="2"/>
  <c r="V23" i="2"/>
  <c r="V26" i="2"/>
  <c r="V29" i="2"/>
  <c r="V32" i="2"/>
  <c r="V35" i="2"/>
  <c r="V38" i="2"/>
  <c r="V41" i="2"/>
  <c r="V33" i="2"/>
  <c r="V34" i="2"/>
  <c r="V28" i="2"/>
  <c r="V36" i="2"/>
  <c r="V37" i="2"/>
  <c r="V30" i="2"/>
  <c r="V31" i="2"/>
  <c r="V39" i="2"/>
  <c r="V40" i="2"/>
  <c r="V2" i="2"/>
  <c r="L42" i="2"/>
  <c r="I42" i="2"/>
  <c r="J81" i="2"/>
  <c r="L80" i="2"/>
  <c r="I80" i="2"/>
  <c r="K79" i="2"/>
  <c r="H79" i="2"/>
  <c r="J78" i="2"/>
  <c r="L77" i="2"/>
  <c r="I77" i="2"/>
  <c r="K76" i="2"/>
  <c r="H76" i="2"/>
  <c r="J75" i="2"/>
  <c r="L74" i="2"/>
  <c r="I74" i="2"/>
  <c r="K73" i="2"/>
  <c r="H73" i="2"/>
  <c r="J72" i="2"/>
  <c r="L71" i="2"/>
  <c r="I71" i="2"/>
  <c r="K70" i="2"/>
  <c r="H70" i="2"/>
  <c r="J69" i="2"/>
  <c r="L68" i="2"/>
  <c r="I68" i="2"/>
  <c r="K67" i="2"/>
  <c r="H67" i="2"/>
  <c r="J66" i="2"/>
  <c r="L65" i="2"/>
  <c r="I65" i="2"/>
  <c r="K64" i="2"/>
  <c r="H64" i="2"/>
  <c r="J63" i="2"/>
  <c r="L62" i="2"/>
  <c r="I62" i="2"/>
  <c r="K61" i="2"/>
  <c r="H61" i="2"/>
  <c r="J60" i="2"/>
  <c r="L59" i="2"/>
  <c r="I59" i="2"/>
  <c r="K58" i="2"/>
  <c r="H58" i="2"/>
  <c r="J57" i="2"/>
  <c r="L56" i="2"/>
  <c r="I56" i="2"/>
  <c r="K55" i="2"/>
  <c r="H55" i="2"/>
  <c r="J54" i="2"/>
  <c r="L53" i="2"/>
  <c r="I53" i="2"/>
  <c r="K52" i="2"/>
  <c r="H52" i="2"/>
  <c r="J51" i="2"/>
  <c r="L50" i="2"/>
  <c r="I50" i="2"/>
  <c r="K49" i="2"/>
  <c r="H49" i="2"/>
  <c r="J48" i="2"/>
  <c r="L47" i="2"/>
  <c r="I47" i="2"/>
  <c r="K46" i="2"/>
  <c r="H46" i="2"/>
  <c r="J45" i="2"/>
  <c r="L44" i="2"/>
  <c r="I44" i="2"/>
  <c r="K82" i="2"/>
  <c r="L83" i="2"/>
  <c r="I83" i="2"/>
  <c r="K86" i="2"/>
  <c r="H86" i="2"/>
  <c r="J85" i="2"/>
  <c r="L84" i="2"/>
  <c r="I84" i="2"/>
  <c r="K121" i="2"/>
  <c r="H121" i="2"/>
  <c r="J120" i="2"/>
  <c r="L119" i="2"/>
  <c r="I119" i="2"/>
  <c r="K118" i="2"/>
  <c r="H118" i="2"/>
  <c r="J117" i="2"/>
  <c r="L116" i="2"/>
  <c r="I116" i="2"/>
  <c r="K115" i="2"/>
  <c r="H115" i="2"/>
  <c r="J114" i="2"/>
  <c r="L113" i="2"/>
  <c r="I113" i="2"/>
  <c r="K112" i="2"/>
  <c r="H112" i="2"/>
  <c r="J111" i="2"/>
  <c r="L110" i="2"/>
  <c r="I110" i="2"/>
  <c r="K109" i="2"/>
  <c r="H109" i="2"/>
  <c r="J108" i="2"/>
  <c r="L107" i="2"/>
  <c r="I107" i="2"/>
  <c r="K106" i="2"/>
  <c r="H106" i="2"/>
  <c r="J105" i="2"/>
  <c r="L104" i="2"/>
  <c r="I104" i="2"/>
  <c r="K103" i="2"/>
  <c r="H103" i="2"/>
  <c r="J102" i="2"/>
  <c r="L101" i="2"/>
  <c r="I101" i="2"/>
  <c r="K100" i="2"/>
  <c r="H100" i="2"/>
  <c r="J99" i="2"/>
  <c r="L98" i="2"/>
  <c r="I98" i="2"/>
  <c r="K97" i="2"/>
  <c r="H97" i="2"/>
  <c r="J96" i="2"/>
  <c r="L95" i="2"/>
  <c r="I95" i="2"/>
  <c r="K94" i="2"/>
  <c r="H94" i="2"/>
  <c r="J93" i="2"/>
  <c r="L92" i="2"/>
  <c r="I92" i="2"/>
  <c r="K91" i="2"/>
  <c r="H91" i="2"/>
  <c r="J90" i="2"/>
  <c r="K88" i="2"/>
  <c r="H88" i="2"/>
  <c r="J87" i="2"/>
  <c r="H242" i="2"/>
  <c r="J242" i="2"/>
  <c r="K245" i="2"/>
  <c r="H245" i="2"/>
  <c r="J244" i="2"/>
  <c r="L243" i="2"/>
  <c r="I243" i="2"/>
  <c r="K259" i="2"/>
  <c r="H259" i="2"/>
  <c r="J258" i="2"/>
  <c r="L257" i="2"/>
  <c r="I257" i="2"/>
  <c r="K256" i="2"/>
  <c r="H256" i="2"/>
  <c r="J255" i="2"/>
  <c r="L254" i="2"/>
  <c r="I254" i="2"/>
  <c r="K253" i="2"/>
  <c r="H253" i="2"/>
  <c r="J252" i="2"/>
  <c r="L251" i="2"/>
  <c r="I251" i="2"/>
  <c r="K250" i="2"/>
  <c r="H250" i="2"/>
  <c r="J249" i="2"/>
  <c r="L248" i="2"/>
  <c r="I248" i="2"/>
  <c r="K247" i="2"/>
  <c r="H247" i="2"/>
  <c r="J246" i="2"/>
  <c r="L272" i="2"/>
  <c r="I272" i="2"/>
  <c r="K271" i="2"/>
  <c r="H271" i="2"/>
  <c r="J270" i="2"/>
  <c r="L269" i="2"/>
  <c r="I269" i="2"/>
  <c r="K268" i="2"/>
  <c r="H268" i="2"/>
  <c r="J267" i="2"/>
  <c r="L266" i="2"/>
  <c r="I266" i="2"/>
  <c r="K265" i="2"/>
  <c r="H265" i="2"/>
  <c r="J264" i="2"/>
  <c r="L263" i="2"/>
  <c r="I263" i="2"/>
  <c r="K262" i="2"/>
  <c r="H262" i="2"/>
  <c r="J261" i="2"/>
  <c r="L260" i="2"/>
  <c r="I260" i="2"/>
  <c r="K281" i="2"/>
  <c r="H281" i="2"/>
  <c r="J280" i="2"/>
  <c r="L279" i="2"/>
  <c r="I279" i="2"/>
  <c r="K278" i="2"/>
  <c r="H278" i="2"/>
  <c r="J277" i="2"/>
  <c r="L276" i="2"/>
  <c r="I276" i="2"/>
  <c r="J274" i="2"/>
  <c r="L273" i="2"/>
  <c r="I273" i="2"/>
  <c r="L282" i="2"/>
  <c r="I282" i="2"/>
  <c r="J321" i="2"/>
  <c r="L320" i="2"/>
  <c r="I320" i="2"/>
  <c r="K319" i="2"/>
  <c r="H319" i="2"/>
  <c r="J318" i="2"/>
  <c r="L317" i="2"/>
  <c r="I317" i="2"/>
  <c r="K316" i="2"/>
  <c r="H316" i="2"/>
  <c r="J315" i="2"/>
  <c r="L314" i="2"/>
  <c r="I314" i="2"/>
  <c r="K313" i="2"/>
  <c r="H313" i="2"/>
  <c r="J312" i="2"/>
  <c r="L311" i="2"/>
  <c r="I311" i="2"/>
  <c r="K310" i="2"/>
  <c r="H310" i="2"/>
  <c r="J309" i="2"/>
  <c r="L308" i="2"/>
  <c r="I308" i="2"/>
  <c r="K307" i="2"/>
  <c r="H307" i="2"/>
  <c r="J306" i="2"/>
  <c r="L305" i="2"/>
  <c r="I305" i="2"/>
  <c r="K304" i="2"/>
  <c r="H304" i="2"/>
  <c r="J303" i="2"/>
  <c r="L302" i="2"/>
  <c r="I302" i="2"/>
  <c r="K301" i="2"/>
  <c r="H301" i="2"/>
  <c r="J300" i="2"/>
  <c r="L299" i="2"/>
  <c r="I299" i="2"/>
  <c r="K298" i="2"/>
  <c r="H298" i="2"/>
  <c r="J297" i="2"/>
  <c r="L296" i="2"/>
  <c r="I296" i="2"/>
  <c r="K295" i="2"/>
  <c r="H295" i="2"/>
  <c r="J294" i="2"/>
  <c r="L293" i="2"/>
  <c r="I293" i="2"/>
  <c r="K292" i="2"/>
  <c r="H292" i="2"/>
  <c r="J291" i="2"/>
  <c r="L290" i="2"/>
  <c r="I290" i="2"/>
  <c r="K289" i="2"/>
  <c r="H289" i="2"/>
  <c r="J288" i="2"/>
  <c r="L287" i="2"/>
  <c r="I287" i="2"/>
  <c r="K286" i="2"/>
  <c r="H286" i="2"/>
  <c r="J285" i="2"/>
  <c r="K283" i="2"/>
  <c r="H283" i="2"/>
  <c r="K322" i="2"/>
  <c r="L361" i="2"/>
  <c r="I361" i="2"/>
  <c r="K360" i="2"/>
  <c r="H360" i="2"/>
  <c r="J359" i="2"/>
  <c r="L358" i="2"/>
  <c r="I358" i="2"/>
  <c r="K357" i="2"/>
  <c r="H357" i="2"/>
  <c r="J356" i="2"/>
  <c r="L355" i="2"/>
  <c r="I355" i="2"/>
  <c r="K354" i="2"/>
  <c r="H354" i="2"/>
  <c r="J353" i="2"/>
  <c r="L352" i="2"/>
  <c r="I352" i="2"/>
  <c r="K351" i="2"/>
  <c r="H351" i="2"/>
  <c r="J350" i="2"/>
  <c r="L349" i="2"/>
  <c r="I349" i="2"/>
  <c r="K348" i="2"/>
  <c r="H348" i="2"/>
  <c r="J347" i="2"/>
  <c r="L346" i="2"/>
  <c r="I346" i="2"/>
  <c r="K345" i="2"/>
  <c r="H345" i="2"/>
  <c r="J344" i="2"/>
  <c r="L343" i="2"/>
  <c r="I343" i="2"/>
  <c r="K342" i="2"/>
  <c r="H342" i="2"/>
  <c r="J341" i="2"/>
  <c r="L340" i="2"/>
  <c r="I340" i="2"/>
  <c r="K339" i="2"/>
  <c r="H339" i="2"/>
  <c r="J338" i="2"/>
  <c r="L337" i="2"/>
  <c r="I337" i="2"/>
  <c r="K336" i="2"/>
  <c r="H336" i="2"/>
  <c r="J335" i="2"/>
  <c r="L334" i="2"/>
  <c r="I334" i="2"/>
  <c r="K333" i="2"/>
  <c r="H333" i="2"/>
  <c r="J332" i="2"/>
  <c r="L331" i="2"/>
  <c r="I331" i="2"/>
  <c r="K330" i="2"/>
  <c r="H330" i="2"/>
  <c r="J329" i="2"/>
  <c r="L328" i="2"/>
  <c r="I328" i="2"/>
  <c r="J327" i="2"/>
  <c r="K325" i="2"/>
  <c r="K324" i="2"/>
  <c r="L323" i="2"/>
  <c r="H362" i="2"/>
  <c r="I362" i="2"/>
  <c r="H401" i="2"/>
  <c r="I400" i="2"/>
  <c r="I399" i="2"/>
  <c r="J398" i="2"/>
  <c r="J397" i="2"/>
  <c r="K396" i="2"/>
  <c r="K395" i="2"/>
  <c r="L394" i="2"/>
  <c r="L393" i="2"/>
  <c r="H393" i="2"/>
  <c r="H392" i="2"/>
  <c r="I391" i="2"/>
  <c r="I390" i="2"/>
  <c r="J389" i="2"/>
  <c r="J388" i="2"/>
  <c r="K387" i="2"/>
  <c r="K386" i="2"/>
  <c r="L385" i="2"/>
  <c r="L384" i="2"/>
  <c r="H384" i="2"/>
  <c r="H383" i="2"/>
  <c r="I382" i="2"/>
  <c r="I381" i="2"/>
  <c r="J380" i="2"/>
  <c r="J379" i="2"/>
  <c r="K378" i="2"/>
  <c r="K377" i="2"/>
  <c r="L376" i="2"/>
  <c r="L375" i="2"/>
  <c r="H375" i="2"/>
  <c r="H374" i="2"/>
  <c r="I373" i="2"/>
  <c r="I372" i="2"/>
  <c r="J371" i="2"/>
  <c r="J370" i="2"/>
  <c r="K369" i="2"/>
  <c r="L367" i="2"/>
  <c r="L366" i="2"/>
  <c r="H366" i="2"/>
  <c r="I364" i="2"/>
  <c r="I363" i="2"/>
  <c r="K402" i="2"/>
  <c r="J420" i="2"/>
  <c r="K419" i="2"/>
  <c r="K418" i="2"/>
  <c r="L417" i="2"/>
  <c r="L416" i="2"/>
  <c r="H416" i="2"/>
  <c r="H415" i="2"/>
  <c r="I414" i="2"/>
  <c r="I413" i="2"/>
  <c r="J412" i="2"/>
  <c r="J411" i="2"/>
  <c r="K410" i="2"/>
  <c r="K409" i="2"/>
  <c r="L408" i="2"/>
  <c r="L407" i="2"/>
  <c r="H407" i="2"/>
  <c r="H406" i="2"/>
  <c r="I405" i="2"/>
  <c r="K403" i="2"/>
  <c r="L440" i="2"/>
  <c r="H439" i="2"/>
  <c r="I437" i="2"/>
  <c r="K433" i="2"/>
  <c r="L431" i="2"/>
  <c r="T5" i="2"/>
  <c r="T8" i="2"/>
  <c r="T11" i="2"/>
  <c r="T14" i="2"/>
  <c r="T17" i="2"/>
  <c r="T20" i="2"/>
  <c r="T23" i="2"/>
  <c r="T26" i="2"/>
  <c r="T4" i="2"/>
  <c r="T7" i="2"/>
  <c r="T10" i="2"/>
  <c r="T13" i="2"/>
  <c r="T16" i="2"/>
  <c r="T19" i="2"/>
  <c r="T22" i="2"/>
  <c r="T25" i="2"/>
  <c r="T3" i="2"/>
  <c r="T6" i="2"/>
  <c r="T9" i="2"/>
  <c r="T12" i="2"/>
  <c r="T15" i="2"/>
  <c r="T18" i="2"/>
  <c r="T21" i="2"/>
  <c r="T24" i="2"/>
  <c r="T27" i="2"/>
  <c r="T30" i="2"/>
  <c r="T33" i="2"/>
  <c r="T36" i="2"/>
  <c r="T39" i="2"/>
  <c r="T28" i="2"/>
  <c r="T29" i="2"/>
  <c r="T37" i="2"/>
  <c r="T38" i="2"/>
  <c r="T31" i="2"/>
  <c r="T32" i="2"/>
  <c r="T40" i="2"/>
  <c r="T41" i="2"/>
  <c r="T2" i="2"/>
  <c r="T34" i="2"/>
  <c r="T35" i="2"/>
  <c r="T84" i="2"/>
  <c r="T87" i="2"/>
  <c r="T90" i="2"/>
  <c r="T93" i="2"/>
  <c r="T96" i="2"/>
  <c r="T99" i="2"/>
  <c r="T102" i="2"/>
  <c r="T105" i="2"/>
  <c r="T108" i="2"/>
  <c r="T111" i="2"/>
  <c r="T114" i="2"/>
  <c r="T117" i="2"/>
  <c r="T120" i="2"/>
  <c r="T83" i="2"/>
  <c r="T86" i="2"/>
  <c r="T89" i="2"/>
  <c r="T92" i="2"/>
  <c r="T95" i="2"/>
  <c r="T98" i="2"/>
  <c r="T101" i="2"/>
  <c r="T104" i="2"/>
  <c r="T107" i="2"/>
  <c r="T110" i="2"/>
  <c r="T113" i="2"/>
  <c r="T116" i="2"/>
  <c r="T119" i="2"/>
  <c r="T85" i="2"/>
  <c r="T88" i="2"/>
  <c r="T91" i="2"/>
  <c r="T94" i="2"/>
  <c r="T97" i="2"/>
  <c r="T100" i="2"/>
  <c r="T103" i="2"/>
  <c r="T106" i="2"/>
  <c r="T109" i="2"/>
  <c r="T112" i="2"/>
  <c r="T115" i="2"/>
  <c r="T118" i="2"/>
  <c r="T121" i="2"/>
  <c r="T82" i="2"/>
  <c r="H364" i="2"/>
  <c r="H367" i="2"/>
  <c r="H370" i="2"/>
  <c r="H373" i="2"/>
  <c r="H376" i="2"/>
  <c r="H379" i="2"/>
  <c r="H382" i="2"/>
  <c r="H385" i="2"/>
  <c r="H388" i="2"/>
  <c r="H391" i="2"/>
  <c r="H394" i="2"/>
  <c r="H397" i="2"/>
  <c r="H400" i="2"/>
  <c r="H174" i="2"/>
  <c r="H177" i="2"/>
  <c r="H180" i="2"/>
  <c r="H183" i="2"/>
  <c r="H186" i="2"/>
  <c r="H189" i="2"/>
  <c r="H192" i="2"/>
  <c r="H195" i="2"/>
  <c r="H198" i="2"/>
  <c r="H201" i="2"/>
  <c r="H165" i="2"/>
  <c r="H168" i="2"/>
  <c r="H171" i="2"/>
  <c r="T228" i="2"/>
  <c r="T231" i="2"/>
  <c r="T234" i="2"/>
  <c r="H173" i="2"/>
  <c r="H176" i="2"/>
  <c r="H179" i="2"/>
  <c r="H182" i="2"/>
  <c r="H185" i="2"/>
  <c r="H188" i="2"/>
  <c r="H191" i="2"/>
  <c r="H194" i="2"/>
  <c r="H197" i="2"/>
  <c r="H200" i="2"/>
  <c r="H164" i="2"/>
  <c r="H167" i="2"/>
  <c r="H170" i="2"/>
  <c r="T227" i="2"/>
  <c r="T230" i="2"/>
  <c r="H175" i="2"/>
  <c r="H178" i="2"/>
  <c r="H181" i="2"/>
  <c r="H184" i="2"/>
  <c r="H187" i="2"/>
  <c r="H190" i="2"/>
  <c r="H193" i="2"/>
  <c r="H196" i="2"/>
  <c r="H199" i="2"/>
  <c r="H163" i="2"/>
  <c r="H166" i="2"/>
  <c r="H169" i="2"/>
  <c r="H172" i="2"/>
  <c r="H162" i="2"/>
  <c r="T226" i="2"/>
  <c r="T229" i="2"/>
  <c r="T232" i="2"/>
  <c r="T235" i="2"/>
  <c r="T238" i="2"/>
  <c r="T241" i="2"/>
  <c r="T215" i="2"/>
  <c r="T218" i="2"/>
  <c r="T221" i="2"/>
  <c r="T224" i="2"/>
  <c r="T204" i="2"/>
  <c r="T207" i="2"/>
  <c r="T210" i="2"/>
  <c r="T233" i="2"/>
  <c r="T239" i="2"/>
  <c r="T240" i="2"/>
  <c r="T219" i="2"/>
  <c r="T220" i="2"/>
  <c r="T205" i="2"/>
  <c r="T206" i="2"/>
  <c r="T213" i="2"/>
  <c r="T214" i="2"/>
  <c r="T222" i="2"/>
  <c r="T223" i="2"/>
  <c r="T208" i="2"/>
  <c r="T209" i="2"/>
  <c r="T236" i="2"/>
  <c r="T237" i="2"/>
  <c r="T216" i="2"/>
  <c r="T217" i="2"/>
  <c r="T225" i="2"/>
  <c r="T203" i="2"/>
  <c r="T211" i="2"/>
  <c r="T212" i="2"/>
  <c r="T202" i="2"/>
  <c r="T325" i="2"/>
  <c r="T328" i="2"/>
  <c r="T331" i="2"/>
  <c r="T334" i="2"/>
  <c r="T337" i="2"/>
  <c r="T340" i="2"/>
  <c r="T343" i="2"/>
  <c r="T346" i="2"/>
  <c r="T349" i="2"/>
  <c r="T352" i="2"/>
  <c r="T355" i="2"/>
  <c r="T324" i="2"/>
  <c r="T327" i="2"/>
  <c r="T330" i="2"/>
  <c r="T333" i="2"/>
  <c r="T336" i="2"/>
  <c r="T339" i="2"/>
  <c r="T342" i="2"/>
  <c r="T345" i="2"/>
  <c r="T348" i="2"/>
  <c r="T351" i="2"/>
  <c r="T323" i="2"/>
  <c r="T326" i="2"/>
  <c r="T329" i="2"/>
  <c r="T332" i="2"/>
  <c r="T335" i="2"/>
  <c r="T338" i="2"/>
  <c r="T341" i="2"/>
  <c r="T344" i="2"/>
  <c r="T347" i="2"/>
  <c r="T350" i="2"/>
  <c r="T353" i="2"/>
  <c r="T356" i="2"/>
  <c r="T359" i="2"/>
  <c r="T358" i="2"/>
  <c r="T357" i="2"/>
  <c r="T360" i="2"/>
  <c r="T361" i="2"/>
  <c r="T322" i="2"/>
  <c r="T354" i="2"/>
  <c r="T443" i="2"/>
  <c r="T446" i="2"/>
  <c r="T449" i="2"/>
  <c r="T452" i="2"/>
  <c r="T455" i="2"/>
  <c r="T458" i="2"/>
  <c r="T461" i="2"/>
  <c r="T450" i="2"/>
  <c r="T451" i="2"/>
  <c r="T459" i="2"/>
  <c r="T460" i="2"/>
  <c r="T464" i="2"/>
  <c r="T467" i="2"/>
  <c r="T470" i="2"/>
  <c r="T473" i="2"/>
  <c r="T476" i="2"/>
  <c r="T479" i="2"/>
  <c r="T444" i="2"/>
  <c r="T445" i="2"/>
  <c r="T453" i="2"/>
  <c r="T454" i="2"/>
  <c r="T463" i="2"/>
  <c r="T466" i="2"/>
  <c r="T469" i="2"/>
  <c r="T472" i="2"/>
  <c r="T475" i="2"/>
  <c r="T478" i="2"/>
  <c r="T481" i="2"/>
  <c r="T442" i="2"/>
  <c r="T447" i="2"/>
  <c r="T448" i="2"/>
  <c r="T456" i="2"/>
  <c r="T457" i="2"/>
  <c r="T462" i="2"/>
  <c r="T465" i="2"/>
  <c r="T468" i="2"/>
  <c r="T471" i="2"/>
  <c r="T474" i="2"/>
  <c r="T477" i="2"/>
  <c r="T480" i="2"/>
  <c r="H605" i="2"/>
  <c r="H608" i="2"/>
  <c r="H611" i="2"/>
  <c r="H614" i="2"/>
  <c r="H617" i="2"/>
  <c r="H620" i="2"/>
  <c r="H623" i="2"/>
  <c r="H626" i="2"/>
  <c r="H629" i="2"/>
  <c r="H632" i="2"/>
  <c r="H635" i="2"/>
  <c r="H638" i="2"/>
  <c r="H641" i="2"/>
  <c r="H602" i="2"/>
  <c r="H606" i="2"/>
  <c r="H607" i="2"/>
  <c r="H615" i="2"/>
  <c r="H616" i="2"/>
  <c r="H624" i="2"/>
  <c r="H625" i="2"/>
  <c r="H633" i="2"/>
  <c r="H634" i="2"/>
  <c r="H609" i="2"/>
  <c r="H610" i="2"/>
  <c r="H618" i="2"/>
  <c r="H619" i="2"/>
  <c r="H627" i="2"/>
  <c r="H628" i="2"/>
  <c r="H636" i="2"/>
  <c r="H637" i="2"/>
  <c r="H603" i="2"/>
  <c r="H604" i="2"/>
  <c r="H612" i="2"/>
  <c r="H613" i="2"/>
  <c r="H621" i="2"/>
  <c r="H622" i="2"/>
  <c r="H630" i="2"/>
  <c r="H631" i="2"/>
  <c r="H639" i="2"/>
  <c r="H640" i="2"/>
  <c r="T563" i="2"/>
  <c r="T566" i="2"/>
  <c r="T569" i="2"/>
  <c r="T572" i="2"/>
  <c r="T564" i="2"/>
  <c r="T565" i="2"/>
  <c r="T573" i="2"/>
  <c r="T575" i="2"/>
  <c r="T578" i="2"/>
  <c r="T581" i="2"/>
  <c r="T584" i="2"/>
  <c r="T587" i="2"/>
  <c r="T590" i="2"/>
  <c r="T593" i="2"/>
  <c r="T596" i="2"/>
  <c r="T599" i="2"/>
  <c r="T570" i="2"/>
  <c r="T574" i="2"/>
  <c r="T582" i="2"/>
  <c r="T583" i="2"/>
  <c r="T591" i="2"/>
  <c r="T592" i="2"/>
  <c r="T600" i="2"/>
  <c r="T601" i="2"/>
  <c r="T562" i="2"/>
  <c r="T568" i="2"/>
  <c r="T579" i="2"/>
  <c r="T586" i="2"/>
  <c r="T594" i="2"/>
  <c r="T598" i="2"/>
  <c r="T577" i="2"/>
  <c r="T585" i="2"/>
  <c r="T589" i="2"/>
  <c r="T597" i="2"/>
  <c r="T567" i="2"/>
  <c r="T571" i="2"/>
  <c r="T595" i="2"/>
  <c r="T576" i="2"/>
  <c r="T580" i="2"/>
  <c r="T588" i="2"/>
  <c r="X604" i="2"/>
  <c r="X607" i="2"/>
  <c r="X610" i="2"/>
  <c r="X613" i="2"/>
  <c r="X616" i="2"/>
  <c r="X619" i="2"/>
  <c r="X622" i="2"/>
  <c r="X625" i="2"/>
  <c r="X628" i="2"/>
  <c r="X631" i="2"/>
  <c r="X634" i="2"/>
  <c r="X637" i="2"/>
  <c r="X605" i="2"/>
  <c r="X608" i="2"/>
  <c r="X611" i="2"/>
  <c r="X614" i="2"/>
  <c r="X617" i="2"/>
  <c r="X620" i="2"/>
  <c r="X623" i="2"/>
  <c r="X626" i="2"/>
  <c r="X629" i="2"/>
  <c r="X632" i="2"/>
  <c r="X635" i="2"/>
  <c r="X638" i="2"/>
  <c r="X641" i="2"/>
  <c r="X609" i="2"/>
  <c r="X618" i="2"/>
  <c r="X627" i="2"/>
  <c r="X636" i="2"/>
  <c r="X612" i="2"/>
  <c r="X615" i="2"/>
  <c r="X640" i="2"/>
  <c r="X603" i="2"/>
  <c r="X624" i="2"/>
  <c r="X639" i="2"/>
  <c r="X621" i="2"/>
  <c r="X633" i="2"/>
  <c r="X602" i="2"/>
  <c r="X606" i="2"/>
  <c r="X630" i="2"/>
  <c r="L459" i="2"/>
  <c r="L462" i="2"/>
  <c r="L465" i="2"/>
  <c r="L468" i="2"/>
  <c r="L471" i="2"/>
  <c r="L474" i="2"/>
  <c r="L477" i="2"/>
  <c r="L480" i="2"/>
  <c r="L450" i="2"/>
  <c r="L453" i="2"/>
  <c r="L456" i="2"/>
  <c r="L443" i="2"/>
  <c r="L446" i="2"/>
  <c r="L461" i="2"/>
  <c r="L464" i="2"/>
  <c r="L467" i="2"/>
  <c r="L470" i="2"/>
  <c r="L473" i="2"/>
  <c r="L476" i="2"/>
  <c r="L479" i="2"/>
  <c r="L449" i="2"/>
  <c r="L452" i="2"/>
  <c r="L455" i="2"/>
  <c r="L458" i="2"/>
  <c r="L445" i="2"/>
  <c r="L448" i="2"/>
  <c r="L460" i="2"/>
  <c r="L463" i="2"/>
  <c r="L466" i="2"/>
  <c r="L469" i="2"/>
  <c r="L472" i="2"/>
  <c r="L475" i="2"/>
  <c r="L478" i="2"/>
  <c r="L481" i="2"/>
  <c r="L451" i="2"/>
  <c r="L454" i="2"/>
  <c r="L457" i="2"/>
  <c r="L444" i="2"/>
  <c r="L447" i="2"/>
  <c r="L442" i="2"/>
  <c r="U604" i="2"/>
  <c r="U607" i="2"/>
  <c r="U610" i="2"/>
  <c r="U613" i="2"/>
  <c r="U616" i="2"/>
  <c r="U619" i="2"/>
  <c r="U622" i="2"/>
  <c r="U625" i="2"/>
  <c r="U628" i="2"/>
  <c r="U631" i="2"/>
  <c r="U634" i="2"/>
  <c r="U637" i="2"/>
  <c r="U605" i="2"/>
  <c r="U608" i="2"/>
  <c r="U611" i="2"/>
  <c r="U614" i="2"/>
  <c r="U617" i="2"/>
  <c r="U620" i="2"/>
  <c r="U623" i="2"/>
  <c r="U626" i="2"/>
  <c r="U629" i="2"/>
  <c r="U632" i="2"/>
  <c r="U635" i="2"/>
  <c r="U638" i="2"/>
  <c r="U641" i="2"/>
  <c r="U606" i="2"/>
  <c r="U615" i="2"/>
  <c r="U624" i="2"/>
  <c r="U633" i="2"/>
  <c r="U618" i="2"/>
  <c r="U621" i="2"/>
  <c r="Y621" i="2" s="1"/>
  <c r="U639" i="2"/>
  <c r="U602" i="2"/>
  <c r="U612" i="2"/>
  <c r="Y612" i="2" s="1"/>
  <c r="U636" i="2"/>
  <c r="U609" i="2"/>
  <c r="U630" i="2"/>
  <c r="U640" i="2"/>
  <c r="U603" i="2"/>
  <c r="U627" i="2"/>
  <c r="I459" i="2"/>
  <c r="I462" i="2"/>
  <c r="I465" i="2"/>
  <c r="I468" i="2"/>
  <c r="I471" i="2"/>
  <c r="I474" i="2"/>
  <c r="I477" i="2"/>
  <c r="I480" i="2"/>
  <c r="I450" i="2"/>
  <c r="I453" i="2"/>
  <c r="I456" i="2"/>
  <c r="I443" i="2"/>
  <c r="I446" i="2"/>
  <c r="I461" i="2"/>
  <c r="I464" i="2"/>
  <c r="I467" i="2"/>
  <c r="I470" i="2"/>
  <c r="I473" i="2"/>
  <c r="I476" i="2"/>
  <c r="I479" i="2"/>
  <c r="I449" i="2"/>
  <c r="I452" i="2"/>
  <c r="I455" i="2"/>
  <c r="I458" i="2"/>
  <c r="I445" i="2"/>
  <c r="I448" i="2"/>
  <c r="I460" i="2"/>
  <c r="I463" i="2"/>
  <c r="I466" i="2"/>
  <c r="I469" i="2"/>
  <c r="I472" i="2"/>
  <c r="I475" i="2"/>
  <c r="I478" i="2"/>
  <c r="I481" i="2"/>
  <c r="I451" i="2"/>
  <c r="I454" i="2"/>
  <c r="I457" i="2"/>
  <c r="I444" i="2"/>
  <c r="I447" i="2"/>
  <c r="I442" i="2"/>
  <c r="W563" i="2"/>
  <c r="W566" i="2"/>
  <c r="W569" i="2"/>
  <c r="W572" i="2"/>
  <c r="W567" i="2"/>
  <c r="W568" i="2"/>
  <c r="W575" i="2"/>
  <c r="W578" i="2"/>
  <c r="W581" i="2"/>
  <c r="W584" i="2"/>
  <c r="W587" i="2"/>
  <c r="W590" i="2"/>
  <c r="W593" i="2"/>
  <c r="W596" i="2"/>
  <c r="W599" i="2"/>
  <c r="W564" i="2"/>
  <c r="W571" i="2"/>
  <c r="W576" i="2"/>
  <c r="W577" i="2"/>
  <c r="W585" i="2"/>
  <c r="W586" i="2"/>
  <c r="W594" i="2"/>
  <c r="W595" i="2"/>
  <c r="W565" i="2"/>
  <c r="W573" i="2"/>
  <c r="W580" i="2"/>
  <c r="W588" i="2"/>
  <c r="W592" i="2"/>
  <c r="W600" i="2"/>
  <c r="W570" i="2"/>
  <c r="W579" i="2"/>
  <c r="W583" i="2"/>
  <c r="W591" i="2"/>
  <c r="W598" i="2"/>
  <c r="W562" i="2"/>
  <c r="W574" i="2"/>
  <c r="W582" i="2"/>
  <c r="W589" i="2"/>
  <c r="W597" i="2"/>
  <c r="W601" i="2"/>
  <c r="V523" i="2"/>
  <c r="V526" i="2"/>
  <c r="V529" i="2"/>
  <c r="V532" i="2"/>
  <c r="V535" i="2"/>
  <c r="V538" i="2"/>
  <c r="V541" i="2"/>
  <c r="V544" i="2"/>
  <c r="V547" i="2"/>
  <c r="V550" i="2"/>
  <c r="V553" i="2"/>
  <c r="V556" i="2"/>
  <c r="V559" i="2"/>
  <c r="V530" i="2"/>
  <c r="V531" i="2"/>
  <c r="V539" i="2"/>
  <c r="V540" i="2"/>
  <c r="V548" i="2"/>
  <c r="V549" i="2"/>
  <c r="V557" i="2"/>
  <c r="V558" i="2"/>
  <c r="V524" i="2"/>
  <c r="V525" i="2"/>
  <c r="V533" i="2"/>
  <c r="V534" i="2"/>
  <c r="Y534" i="2" s="1"/>
  <c r="V542" i="2"/>
  <c r="V543" i="2"/>
  <c r="V551" i="2"/>
  <c r="V552" i="2"/>
  <c r="V560" i="2"/>
  <c r="Y560" i="2" s="1"/>
  <c r="V561" i="2"/>
  <c r="Y561" i="2" s="1"/>
  <c r="V522" i="2"/>
  <c r="V528" i="2"/>
  <c r="V536" i="2"/>
  <c r="V555" i="2"/>
  <c r="V537" i="2"/>
  <c r="V545" i="2"/>
  <c r="V527" i="2"/>
  <c r="V546" i="2"/>
  <c r="Y546" i="2" s="1"/>
  <c r="V554" i="2"/>
  <c r="J421" i="2"/>
  <c r="J424" i="2"/>
  <c r="J427" i="2"/>
  <c r="M427" i="2" s="1"/>
  <c r="J430" i="2"/>
  <c r="J433" i="2"/>
  <c r="J436" i="2"/>
  <c r="J439" i="2"/>
  <c r="J403" i="2"/>
  <c r="J423" i="2"/>
  <c r="J426" i="2"/>
  <c r="J429" i="2"/>
  <c r="J422" i="2"/>
  <c r="J425" i="2"/>
  <c r="J428" i="2"/>
  <c r="J431" i="2"/>
  <c r="J434" i="2"/>
  <c r="J437" i="2"/>
  <c r="J440" i="2"/>
  <c r="J404" i="2"/>
  <c r="J407" i="2"/>
  <c r="J410" i="2"/>
  <c r="J413" i="2"/>
  <c r="J416" i="2"/>
  <c r="J419" i="2"/>
  <c r="J402" i="2"/>
  <c r="X484" i="2"/>
  <c r="X487" i="2"/>
  <c r="X490" i="2"/>
  <c r="X493" i="2"/>
  <c r="X496" i="2"/>
  <c r="X499" i="2"/>
  <c r="X502" i="2"/>
  <c r="X505" i="2"/>
  <c r="X508" i="2"/>
  <c r="X483" i="2"/>
  <c r="X485" i="2"/>
  <c r="X486" i="2"/>
  <c r="X494" i="2"/>
  <c r="X495" i="2"/>
  <c r="X503" i="2"/>
  <c r="X504" i="2"/>
  <c r="X512" i="2"/>
  <c r="X515" i="2"/>
  <c r="X518" i="2"/>
  <c r="X521" i="2"/>
  <c r="X489" i="2"/>
  <c r="X497" i="2"/>
  <c r="X501" i="2"/>
  <c r="X509" i="2"/>
  <c r="X513" i="2"/>
  <c r="X514" i="2"/>
  <c r="X488" i="2"/>
  <c r="X492" i="2"/>
  <c r="X500" i="2"/>
  <c r="X507" i="2"/>
  <c r="X516" i="2"/>
  <c r="X517" i="2"/>
  <c r="X491" i="2"/>
  <c r="X498" i="2"/>
  <c r="X506" i="2"/>
  <c r="X510" i="2"/>
  <c r="X511" i="2"/>
  <c r="X519" i="2"/>
  <c r="X520" i="2"/>
  <c r="X482" i="2"/>
  <c r="U484" i="2"/>
  <c r="U487" i="2"/>
  <c r="U490" i="2"/>
  <c r="U493" i="2"/>
  <c r="U496" i="2"/>
  <c r="U499" i="2"/>
  <c r="U502" i="2"/>
  <c r="U505" i="2"/>
  <c r="U508" i="2"/>
  <c r="U483" i="2"/>
  <c r="U491" i="2"/>
  <c r="U492" i="2"/>
  <c r="U500" i="2"/>
  <c r="U501" i="2"/>
  <c r="U509" i="2"/>
  <c r="U510" i="2"/>
  <c r="U512" i="2"/>
  <c r="U515" i="2"/>
  <c r="U518" i="2"/>
  <c r="U521" i="2"/>
  <c r="U488" i="2"/>
  <c r="U495" i="2"/>
  <c r="U503" i="2"/>
  <c r="U507" i="2"/>
  <c r="U511" i="2"/>
  <c r="U519" i="2"/>
  <c r="U520" i="2"/>
  <c r="U482" i="2"/>
  <c r="U486" i="2"/>
  <c r="Y486" i="2" s="1"/>
  <c r="U494" i="2"/>
  <c r="U498" i="2"/>
  <c r="U506" i="2"/>
  <c r="U513" i="2"/>
  <c r="U514" i="2"/>
  <c r="U485" i="2"/>
  <c r="U489" i="2"/>
  <c r="U497" i="2"/>
  <c r="U504" i="2"/>
  <c r="U516" i="2"/>
  <c r="U517" i="2"/>
  <c r="W443" i="2"/>
  <c r="W446" i="2"/>
  <c r="W449" i="2"/>
  <c r="Y449" i="2" s="1"/>
  <c r="W452" i="2"/>
  <c r="W455" i="2"/>
  <c r="W458" i="2"/>
  <c r="W444" i="2"/>
  <c r="W445" i="2"/>
  <c r="W453" i="2"/>
  <c r="W454" i="2"/>
  <c r="W461" i="2"/>
  <c r="W464" i="2"/>
  <c r="W467" i="2"/>
  <c r="W470" i="2"/>
  <c r="W473" i="2"/>
  <c r="W476" i="2"/>
  <c r="W479" i="2"/>
  <c r="W447" i="2"/>
  <c r="W448" i="2"/>
  <c r="W456" i="2"/>
  <c r="W457" i="2"/>
  <c r="W463" i="2"/>
  <c r="W466" i="2"/>
  <c r="W469" i="2"/>
  <c r="W472" i="2"/>
  <c r="W475" i="2"/>
  <c r="W478" i="2"/>
  <c r="W481" i="2"/>
  <c r="W450" i="2"/>
  <c r="W451" i="2"/>
  <c r="W459" i="2"/>
  <c r="W460" i="2"/>
  <c r="W462" i="2"/>
  <c r="W465" i="2"/>
  <c r="W468" i="2"/>
  <c r="W471" i="2"/>
  <c r="W474" i="2"/>
  <c r="W477" i="2"/>
  <c r="W480" i="2"/>
  <c r="W442" i="2"/>
  <c r="K605" i="2"/>
  <c r="K608" i="2"/>
  <c r="K611" i="2"/>
  <c r="K614" i="2"/>
  <c r="K617" i="2"/>
  <c r="M617" i="2" s="1"/>
  <c r="K620" i="2"/>
  <c r="K623" i="2"/>
  <c r="K626" i="2"/>
  <c r="K629" i="2"/>
  <c r="K632" i="2"/>
  <c r="K635" i="2"/>
  <c r="K638" i="2"/>
  <c r="K641" i="2"/>
  <c r="K609" i="2"/>
  <c r="K610" i="2"/>
  <c r="K618" i="2"/>
  <c r="K619" i="2"/>
  <c r="K627" i="2"/>
  <c r="K628" i="2"/>
  <c r="K636" i="2"/>
  <c r="K637" i="2"/>
  <c r="K603" i="2"/>
  <c r="K604" i="2"/>
  <c r="K612" i="2"/>
  <c r="K613" i="2"/>
  <c r="K621" i="2"/>
  <c r="K622" i="2"/>
  <c r="K630" i="2"/>
  <c r="K631" i="2"/>
  <c r="K639" i="2"/>
  <c r="M639" i="2" s="1"/>
  <c r="K640" i="2"/>
  <c r="K602" i="2"/>
  <c r="K606" i="2"/>
  <c r="K607" i="2"/>
  <c r="K615" i="2"/>
  <c r="K616" i="2"/>
  <c r="K624" i="2"/>
  <c r="K625" i="2"/>
  <c r="K633" i="2"/>
  <c r="K634" i="2"/>
  <c r="V404" i="2"/>
  <c r="Y404" i="2" s="1"/>
  <c r="V405" i="2"/>
  <c r="V408" i="2"/>
  <c r="V411" i="2"/>
  <c r="V414" i="2"/>
  <c r="V417" i="2"/>
  <c r="V420" i="2"/>
  <c r="Y420" i="2" s="1"/>
  <c r="V423" i="2"/>
  <c r="V426" i="2"/>
  <c r="V429" i="2"/>
  <c r="V432" i="2"/>
  <c r="V435" i="2"/>
  <c r="V412" i="2"/>
  <c r="V413" i="2"/>
  <c r="V421" i="2"/>
  <c r="V422" i="2"/>
  <c r="V430" i="2"/>
  <c r="V431" i="2"/>
  <c r="Y431" i="2" s="1"/>
  <c r="V439" i="2"/>
  <c r="V406" i="2"/>
  <c r="V407" i="2"/>
  <c r="V415" i="2"/>
  <c r="V416" i="2"/>
  <c r="V424" i="2"/>
  <c r="V425" i="2"/>
  <c r="V433" i="2"/>
  <c r="V434" i="2"/>
  <c r="V438" i="2"/>
  <c r="Y438" i="2" s="1"/>
  <c r="V441" i="2"/>
  <c r="V403" i="2"/>
  <c r="V409" i="2"/>
  <c r="V410" i="2"/>
  <c r="V418" i="2"/>
  <c r="V419" i="2"/>
  <c r="V427" i="2"/>
  <c r="V428" i="2"/>
  <c r="V436" i="2"/>
  <c r="V437" i="2"/>
  <c r="V440" i="2"/>
  <c r="V402" i="2"/>
  <c r="J523" i="2"/>
  <c r="J526" i="2"/>
  <c r="J529" i="2"/>
  <c r="J532" i="2"/>
  <c r="J535" i="2"/>
  <c r="J538" i="2"/>
  <c r="J541" i="2"/>
  <c r="J544" i="2"/>
  <c r="J547" i="2"/>
  <c r="J550" i="2"/>
  <c r="J553" i="2"/>
  <c r="J556" i="2"/>
  <c r="J559" i="2"/>
  <c r="J525" i="2"/>
  <c r="J528" i="2"/>
  <c r="J531" i="2"/>
  <c r="J534" i="2"/>
  <c r="J537" i="2"/>
  <c r="J540" i="2"/>
  <c r="J543" i="2"/>
  <c r="J546" i="2"/>
  <c r="J549" i="2"/>
  <c r="M549" i="2" s="1"/>
  <c r="J552" i="2"/>
  <c r="J555" i="2"/>
  <c r="J558" i="2"/>
  <c r="J561" i="2"/>
  <c r="J524" i="2"/>
  <c r="J527" i="2"/>
  <c r="J530" i="2"/>
  <c r="J533" i="2"/>
  <c r="J536" i="2"/>
  <c r="J539" i="2"/>
  <c r="J542" i="2"/>
  <c r="J545" i="2"/>
  <c r="J548" i="2"/>
  <c r="J551" i="2"/>
  <c r="J554" i="2"/>
  <c r="J557" i="2"/>
  <c r="J560" i="2"/>
  <c r="J522" i="2"/>
  <c r="X381" i="2"/>
  <c r="X384" i="2"/>
  <c r="X387" i="2"/>
  <c r="X390" i="2"/>
  <c r="X393" i="2"/>
  <c r="X396" i="2"/>
  <c r="X399" i="2"/>
  <c r="X369" i="2"/>
  <c r="X372" i="2"/>
  <c r="X375" i="2"/>
  <c r="X378" i="2"/>
  <c r="X364" i="2"/>
  <c r="X367" i="2"/>
  <c r="X362" i="2"/>
  <c r="X380" i="2"/>
  <c r="X383" i="2"/>
  <c r="X386" i="2"/>
  <c r="X389" i="2"/>
  <c r="X392" i="2"/>
  <c r="X395" i="2"/>
  <c r="X398" i="2"/>
  <c r="X401" i="2"/>
  <c r="X371" i="2"/>
  <c r="X374" i="2"/>
  <c r="X377" i="2"/>
  <c r="X363" i="2"/>
  <c r="X366" i="2"/>
  <c r="X382" i="2"/>
  <c r="X385" i="2"/>
  <c r="X388" i="2"/>
  <c r="X391" i="2"/>
  <c r="X394" i="2"/>
  <c r="X397" i="2"/>
  <c r="X400" i="2"/>
  <c r="X370" i="2"/>
  <c r="X373" i="2"/>
  <c r="X376" i="2"/>
  <c r="X379" i="2"/>
  <c r="X365" i="2"/>
  <c r="X368" i="2"/>
  <c r="U381" i="2"/>
  <c r="U384" i="2"/>
  <c r="U387" i="2"/>
  <c r="U390" i="2"/>
  <c r="U393" i="2"/>
  <c r="U396" i="2"/>
  <c r="U399" i="2"/>
  <c r="U369" i="2"/>
  <c r="U372" i="2"/>
  <c r="U375" i="2"/>
  <c r="U378" i="2"/>
  <c r="U364" i="2"/>
  <c r="U367" i="2"/>
  <c r="U362" i="2"/>
  <c r="U380" i="2"/>
  <c r="U383" i="2"/>
  <c r="U386" i="2"/>
  <c r="U389" i="2"/>
  <c r="U392" i="2"/>
  <c r="U395" i="2"/>
  <c r="U398" i="2"/>
  <c r="U401" i="2"/>
  <c r="U371" i="2"/>
  <c r="U374" i="2"/>
  <c r="U377" i="2"/>
  <c r="U363" i="2"/>
  <c r="U366" i="2"/>
  <c r="U382" i="2"/>
  <c r="U385" i="2"/>
  <c r="U388" i="2"/>
  <c r="U391" i="2"/>
  <c r="U394" i="2"/>
  <c r="U397" i="2"/>
  <c r="U400" i="2"/>
  <c r="U370" i="2"/>
  <c r="U373" i="2"/>
  <c r="U376" i="2"/>
  <c r="U379" i="2"/>
  <c r="U365" i="2"/>
  <c r="U368" i="2"/>
  <c r="W325" i="2"/>
  <c r="W328" i="2"/>
  <c r="W331" i="2"/>
  <c r="W334" i="2"/>
  <c r="W337" i="2"/>
  <c r="W340" i="2"/>
  <c r="W343" i="2"/>
  <c r="W346" i="2"/>
  <c r="W349" i="2"/>
  <c r="W352" i="2"/>
  <c r="W355" i="2"/>
  <c r="W324" i="2"/>
  <c r="W327" i="2"/>
  <c r="W330" i="2"/>
  <c r="W333" i="2"/>
  <c r="W336" i="2"/>
  <c r="W339" i="2"/>
  <c r="W342" i="2"/>
  <c r="W345" i="2"/>
  <c r="W348" i="2"/>
  <c r="W351" i="2"/>
  <c r="W323" i="2"/>
  <c r="W326" i="2"/>
  <c r="W329" i="2"/>
  <c r="W332" i="2"/>
  <c r="W335" i="2"/>
  <c r="W338" i="2"/>
  <c r="W341" i="2"/>
  <c r="W344" i="2"/>
  <c r="W347" i="2"/>
  <c r="W350" i="2"/>
  <c r="W353" i="2"/>
  <c r="W356" i="2"/>
  <c r="W359" i="2"/>
  <c r="W354" i="2"/>
  <c r="W360" i="2"/>
  <c r="W361" i="2"/>
  <c r="W322" i="2"/>
  <c r="W357" i="2"/>
  <c r="W358" i="2"/>
  <c r="V284" i="2"/>
  <c r="V287" i="2"/>
  <c r="V290" i="2"/>
  <c r="V293" i="2"/>
  <c r="V296" i="2"/>
  <c r="Y296" i="2" s="1"/>
  <c r="V283" i="2"/>
  <c r="V291" i="2"/>
  <c r="V292" i="2"/>
  <c r="V297" i="2"/>
  <c r="V300" i="2"/>
  <c r="V303" i="2"/>
  <c r="V306" i="2"/>
  <c r="V309" i="2"/>
  <c r="V312" i="2"/>
  <c r="V315" i="2"/>
  <c r="V318" i="2"/>
  <c r="Y318" i="2" s="1"/>
  <c r="V321" i="2"/>
  <c r="V285" i="2"/>
  <c r="V286" i="2"/>
  <c r="V294" i="2"/>
  <c r="Y294" i="2" s="1"/>
  <c r="V295" i="2"/>
  <c r="V299" i="2"/>
  <c r="V302" i="2"/>
  <c r="Y302" i="2" s="1"/>
  <c r="V305" i="2"/>
  <c r="Y305" i="2" s="1"/>
  <c r="V308" i="2"/>
  <c r="V311" i="2"/>
  <c r="Y311" i="2" s="1"/>
  <c r="V314" i="2"/>
  <c r="Y314" i="2" s="1"/>
  <c r="V317" i="2"/>
  <c r="V320" i="2"/>
  <c r="Y320" i="2" s="1"/>
  <c r="V282" i="2"/>
  <c r="V288" i="2"/>
  <c r="V289" i="2"/>
  <c r="V298" i="2"/>
  <c r="V301" i="2"/>
  <c r="V304" i="2"/>
  <c r="Y304" i="2" s="1"/>
  <c r="V307" i="2"/>
  <c r="V310" i="2"/>
  <c r="V313" i="2"/>
  <c r="Y313" i="2" s="1"/>
  <c r="V316" i="2"/>
  <c r="V319" i="2"/>
  <c r="J485" i="2"/>
  <c r="J488" i="2"/>
  <c r="J491" i="2"/>
  <c r="J494" i="2"/>
  <c r="J497" i="2"/>
  <c r="J500" i="2"/>
  <c r="J503" i="2"/>
  <c r="J506" i="2"/>
  <c r="J509" i="2"/>
  <c r="J512" i="2"/>
  <c r="J515" i="2"/>
  <c r="J518" i="2"/>
  <c r="J521" i="2"/>
  <c r="J484" i="2"/>
  <c r="J487" i="2"/>
  <c r="J490" i="2"/>
  <c r="J493" i="2"/>
  <c r="J496" i="2"/>
  <c r="J499" i="2"/>
  <c r="J502" i="2"/>
  <c r="J505" i="2"/>
  <c r="J508" i="2"/>
  <c r="J511" i="2"/>
  <c r="J514" i="2"/>
  <c r="J517" i="2"/>
  <c r="J520" i="2"/>
  <c r="J482" i="2"/>
  <c r="J483" i="2"/>
  <c r="J486" i="2"/>
  <c r="J489" i="2"/>
  <c r="J492" i="2"/>
  <c r="J495" i="2"/>
  <c r="J498" i="2"/>
  <c r="J501" i="2"/>
  <c r="J504" i="2"/>
  <c r="J507" i="2"/>
  <c r="J510" i="2"/>
  <c r="J513" i="2"/>
  <c r="J516" i="2"/>
  <c r="J519" i="2"/>
  <c r="X243" i="2"/>
  <c r="X246" i="2"/>
  <c r="X249" i="2"/>
  <c r="X252" i="2"/>
  <c r="X255" i="2"/>
  <c r="X258" i="2"/>
  <c r="X261" i="2"/>
  <c r="X264" i="2"/>
  <c r="X267" i="2"/>
  <c r="X270" i="2"/>
  <c r="X273" i="2"/>
  <c r="X276" i="2"/>
  <c r="X279" i="2"/>
  <c r="X245" i="2"/>
  <c r="X248" i="2"/>
  <c r="X251" i="2"/>
  <c r="X254" i="2"/>
  <c r="X257" i="2"/>
  <c r="X260" i="2"/>
  <c r="X263" i="2"/>
  <c r="X266" i="2"/>
  <c r="X269" i="2"/>
  <c r="X272" i="2"/>
  <c r="X275" i="2"/>
  <c r="X278" i="2"/>
  <c r="X281" i="2"/>
  <c r="X244" i="2"/>
  <c r="X247" i="2"/>
  <c r="X250" i="2"/>
  <c r="X253" i="2"/>
  <c r="Y253" i="2" s="1"/>
  <c r="X256" i="2"/>
  <c r="X259" i="2"/>
  <c r="X262" i="2"/>
  <c r="Y262" i="2" s="1"/>
  <c r="X265" i="2"/>
  <c r="X268" i="2"/>
  <c r="X271" i="2"/>
  <c r="Y271" i="2" s="1"/>
  <c r="X274" i="2"/>
  <c r="X277" i="2"/>
  <c r="X280" i="2"/>
  <c r="Y280" i="2" s="1"/>
  <c r="X242" i="2"/>
  <c r="L594" i="2"/>
  <c r="L592" i="2"/>
  <c r="L593" i="2"/>
  <c r="L598" i="2"/>
  <c r="L601" i="2"/>
  <c r="L575" i="2"/>
  <c r="L578" i="2"/>
  <c r="L581" i="2"/>
  <c r="L584" i="2"/>
  <c r="L587" i="2"/>
  <c r="L590" i="2"/>
  <c r="L564" i="2"/>
  <c r="L567" i="2"/>
  <c r="L570" i="2"/>
  <c r="L595" i="2"/>
  <c r="L597" i="2"/>
  <c r="L600" i="2"/>
  <c r="L574" i="2"/>
  <c r="L577" i="2"/>
  <c r="L580" i="2"/>
  <c r="L583" i="2"/>
  <c r="L586" i="2"/>
  <c r="L589" i="2"/>
  <c r="M589" i="2" s="1"/>
  <c r="L563" i="2"/>
  <c r="L566" i="2"/>
  <c r="L569" i="2"/>
  <c r="L572" i="2"/>
  <c r="L596" i="2"/>
  <c r="L599" i="2"/>
  <c r="M599" i="2" s="1"/>
  <c r="L573" i="2"/>
  <c r="L576" i="2"/>
  <c r="L579" i="2"/>
  <c r="M579" i="2" s="1"/>
  <c r="L582" i="2"/>
  <c r="L585" i="2"/>
  <c r="L588" i="2"/>
  <c r="M588" i="2" s="1"/>
  <c r="L591" i="2"/>
  <c r="L565" i="2"/>
  <c r="L568" i="2"/>
  <c r="M568" i="2" s="1"/>
  <c r="L571" i="2"/>
  <c r="L562" i="2"/>
  <c r="U243" i="2"/>
  <c r="U246" i="2"/>
  <c r="U249" i="2"/>
  <c r="U252" i="2"/>
  <c r="U255" i="2"/>
  <c r="U258" i="2"/>
  <c r="U261" i="2"/>
  <c r="U264" i="2"/>
  <c r="U267" i="2"/>
  <c r="U270" i="2"/>
  <c r="U273" i="2"/>
  <c r="U276" i="2"/>
  <c r="U279" i="2"/>
  <c r="U245" i="2"/>
  <c r="U248" i="2"/>
  <c r="U251" i="2"/>
  <c r="U254" i="2"/>
  <c r="U257" i="2"/>
  <c r="U260" i="2"/>
  <c r="Y260" i="2" s="1"/>
  <c r="U263" i="2"/>
  <c r="U266" i="2"/>
  <c r="U269" i="2"/>
  <c r="U272" i="2"/>
  <c r="U275" i="2"/>
  <c r="U278" i="2"/>
  <c r="U281" i="2"/>
  <c r="U244" i="2"/>
  <c r="U247" i="2"/>
  <c r="U250" i="2"/>
  <c r="U253" i="2"/>
  <c r="U256" i="2"/>
  <c r="Y256" i="2" s="1"/>
  <c r="U259" i="2"/>
  <c r="U262" i="2"/>
  <c r="U265" i="2"/>
  <c r="U268" i="2"/>
  <c r="U271" i="2"/>
  <c r="U274" i="2"/>
  <c r="U277" i="2"/>
  <c r="U280" i="2"/>
  <c r="U242" i="2"/>
  <c r="I594" i="2"/>
  <c r="I598" i="2"/>
  <c r="I601" i="2"/>
  <c r="M601" i="2" s="1"/>
  <c r="I575" i="2"/>
  <c r="I578" i="2"/>
  <c r="I581" i="2"/>
  <c r="M581" i="2" s="1"/>
  <c r="I584" i="2"/>
  <c r="I587" i="2"/>
  <c r="I590" i="2"/>
  <c r="M590" i="2" s="1"/>
  <c r="I564" i="2"/>
  <c r="I567" i="2"/>
  <c r="I570" i="2"/>
  <c r="M570" i="2" s="1"/>
  <c r="I592" i="2"/>
  <c r="I593" i="2"/>
  <c r="I597" i="2"/>
  <c r="M597" i="2" s="1"/>
  <c r="I600" i="2"/>
  <c r="I574" i="2"/>
  <c r="I577" i="2"/>
  <c r="M577" i="2" s="1"/>
  <c r="I580" i="2"/>
  <c r="I583" i="2"/>
  <c r="I586" i="2"/>
  <c r="M586" i="2" s="1"/>
  <c r="I589" i="2"/>
  <c r="I563" i="2"/>
  <c r="I566" i="2"/>
  <c r="M566" i="2" s="1"/>
  <c r="I569" i="2"/>
  <c r="I572" i="2"/>
  <c r="I595" i="2"/>
  <c r="I596" i="2"/>
  <c r="I599" i="2"/>
  <c r="I573" i="2"/>
  <c r="M573" i="2" s="1"/>
  <c r="I576" i="2"/>
  <c r="I579" i="2"/>
  <c r="I582" i="2"/>
  <c r="I585" i="2"/>
  <c r="I588" i="2"/>
  <c r="I591" i="2"/>
  <c r="I565" i="2"/>
  <c r="I568" i="2"/>
  <c r="I571" i="2"/>
  <c r="M571" i="2" s="1"/>
  <c r="I562" i="2"/>
  <c r="K174" i="2"/>
  <c r="K177" i="2"/>
  <c r="K180" i="2"/>
  <c r="K183" i="2"/>
  <c r="K186" i="2"/>
  <c r="K189" i="2"/>
  <c r="K192" i="2"/>
  <c r="K195" i="2"/>
  <c r="K198" i="2"/>
  <c r="K201" i="2"/>
  <c r="K165" i="2"/>
  <c r="M165" i="2" s="1"/>
  <c r="K168" i="2"/>
  <c r="K171" i="2"/>
  <c r="K162" i="2"/>
  <c r="M162" i="2" s="1"/>
  <c r="W228" i="2"/>
  <c r="W231" i="2"/>
  <c r="W234" i="2"/>
  <c r="K173" i="2"/>
  <c r="K176" i="2"/>
  <c r="K179" i="2"/>
  <c r="K182" i="2"/>
  <c r="K185" i="2"/>
  <c r="K188" i="2"/>
  <c r="K191" i="2"/>
  <c r="K194" i="2"/>
  <c r="K197" i="2"/>
  <c r="K200" i="2"/>
  <c r="M200" i="2" s="1"/>
  <c r="K164" i="2"/>
  <c r="K167" i="2"/>
  <c r="K170" i="2"/>
  <c r="W227" i="2"/>
  <c r="W230" i="2"/>
  <c r="K175" i="2"/>
  <c r="K178" i="2"/>
  <c r="K181" i="2"/>
  <c r="K184" i="2"/>
  <c r="K187" i="2"/>
  <c r="K190" i="2"/>
  <c r="K193" i="2"/>
  <c r="K196" i="2"/>
  <c r="K199" i="2"/>
  <c r="K163" i="2"/>
  <c r="K166" i="2"/>
  <c r="K169" i="2"/>
  <c r="K172" i="2"/>
  <c r="W226" i="2"/>
  <c r="W229" i="2"/>
  <c r="Y229" i="2" s="1"/>
  <c r="W232" i="2"/>
  <c r="W235" i="2"/>
  <c r="W238" i="2"/>
  <c r="Y238" i="2" s="1"/>
  <c r="W241" i="2"/>
  <c r="W215" i="2"/>
  <c r="W218" i="2"/>
  <c r="Y218" i="2" s="1"/>
  <c r="W221" i="2"/>
  <c r="W224" i="2"/>
  <c r="W204" i="2"/>
  <c r="Y204" i="2" s="1"/>
  <c r="W207" i="2"/>
  <c r="W210" i="2"/>
  <c r="W213" i="2"/>
  <c r="Y213" i="2" s="1"/>
  <c r="W214" i="2"/>
  <c r="W222" i="2"/>
  <c r="W223" i="2"/>
  <c r="W208" i="2"/>
  <c r="W209" i="2"/>
  <c r="W233" i="2"/>
  <c r="Y233" i="2" s="1"/>
  <c r="W236" i="2"/>
  <c r="W237" i="2"/>
  <c r="W216" i="2"/>
  <c r="Y216" i="2" s="1"/>
  <c r="W217" i="2"/>
  <c r="W225" i="2"/>
  <c r="W203" i="2"/>
  <c r="Y203" i="2" s="1"/>
  <c r="W211" i="2"/>
  <c r="W212" i="2"/>
  <c r="W202" i="2"/>
  <c r="W239" i="2"/>
  <c r="W240" i="2"/>
  <c r="W219" i="2"/>
  <c r="Y219" i="2" s="1"/>
  <c r="W220" i="2"/>
  <c r="W205" i="2"/>
  <c r="W206" i="2"/>
  <c r="Y206" i="2" s="1"/>
  <c r="J205" i="2"/>
  <c r="J208" i="2"/>
  <c r="J211" i="2"/>
  <c r="M211" i="2" s="1"/>
  <c r="J214" i="2"/>
  <c r="J217" i="2"/>
  <c r="J220" i="2"/>
  <c r="M220" i="2" s="1"/>
  <c r="J223" i="2"/>
  <c r="J226" i="2"/>
  <c r="J229" i="2"/>
  <c r="M229" i="2" s="1"/>
  <c r="J232" i="2"/>
  <c r="J235" i="2"/>
  <c r="J238" i="2"/>
  <c r="M238" i="2" s="1"/>
  <c r="J241" i="2"/>
  <c r="J204" i="2"/>
  <c r="M204" i="2" s="1"/>
  <c r="J207" i="2"/>
  <c r="M207" i="2" s="1"/>
  <c r="J210" i="2"/>
  <c r="J213" i="2"/>
  <c r="J216" i="2"/>
  <c r="M216" i="2" s="1"/>
  <c r="J219" i="2"/>
  <c r="J222" i="2"/>
  <c r="J225" i="2"/>
  <c r="M225" i="2" s="1"/>
  <c r="J228" i="2"/>
  <c r="J231" i="2"/>
  <c r="M231" i="2" s="1"/>
  <c r="J234" i="2"/>
  <c r="M234" i="2" s="1"/>
  <c r="J237" i="2"/>
  <c r="J240" i="2"/>
  <c r="J202" i="2"/>
  <c r="M202" i="2" s="1"/>
  <c r="J203" i="2"/>
  <c r="J206" i="2"/>
  <c r="J209" i="2"/>
  <c r="M209" i="2" s="1"/>
  <c r="J212" i="2"/>
  <c r="J215" i="2"/>
  <c r="J218" i="2"/>
  <c r="M218" i="2" s="1"/>
  <c r="J221" i="2"/>
  <c r="J224" i="2"/>
  <c r="J227" i="2"/>
  <c r="M227" i="2" s="1"/>
  <c r="J230" i="2"/>
  <c r="J233" i="2"/>
  <c r="J236" i="2"/>
  <c r="M236" i="2" s="1"/>
  <c r="J239" i="2"/>
  <c r="V183" i="2"/>
  <c r="V187" i="2"/>
  <c r="Y187" i="2" s="1"/>
  <c r="V190" i="2"/>
  <c r="V193" i="2"/>
  <c r="V196" i="2"/>
  <c r="Y196" i="2" s="1"/>
  <c r="V199" i="2"/>
  <c r="V173" i="2"/>
  <c r="V176" i="2"/>
  <c r="Y176" i="2" s="1"/>
  <c r="V179" i="2"/>
  <c r="V163" i="2"/>
  <c r="V166" i="2"/>
  <c r="Y166" i="2" s="1"/>
  <c r="V169" i="2"/>
  <c r="V172" i="2"/>
  <c r="V182" i="2"/>
  <c r="Y182" i="2" s="1"/>
  <c r="V186" i="2"/>
  <c r="V189" i="2"/>
  <c r="Y189" i="2" s="1"/>
  <c r="V192" i="2"/>
  <c r="Y192" i="2" s="1"/>
  <c r="V195" i="2"/>
  <c r="V198" i="2"/>
  <c r="V201" i="2"/>
  <c r="Y201" i="2" s="1"/>
  <c r="V175" i="2"/>
  <c r="V178" i="2"/>
  <c r="V181" i="2"/>
  <c r="Y181" i="2" s="1"/>
  <c r="V165" i="2"/>
  <c r="V168" i="2"/>
  <c r="Y168" i="2" s="1"/>
  <c r="V171" i="2"/>
  <c r="Y171" i="2" s="1"/>
  <c r="V162" i="2"/>
  <c r="V184" i="2"/>
  <c r="V185" i="2"/>
  <c r="Y185" i="2" s="1"/>
  <c r="V188" i="2"/>
  <c r="V191" i="2"/>
  <c r="V194" i="2"/>
  <c r="Y194" i="2" s="1"/>
  <c r="V197" i="2"/>
  <c r="V200" i="2"/>
  <c r="V174" i="2"/>
  <c r="Y174" i="2" s="1"/>
  <c r="V177" i="2"/>
  <c r="V180" i="2"/>
  <c r="V164" i="2"/>
  <c r="Y164" i="2" s="1"/>
  <c r="V167" i="2"/>
  <c r="V170" i="2"/>
  <c r="L6" i="2"/>
  <c r="X123" i="2"/>
  <c r="X126" i="2"/>
  <c r="X129" i="2"/>
  <c r="Y129" i="2" s="1"/>
  <c r="X132" i="2"/>
  <c r="X135" i="2"/>
  <c r="X138" i="2"/>
  <c r="Y138" i="2" s="1"/>
  <c r="X141" i="2"/>
  <c r="X144" i="2"/>
  <c r="X147" i="2"/>
  <c r="X150" i="2"/>
  <c r="X153" i="2"/>
  <c r="X156" i="2"/>
  <c r="Y156" i="2" s="1"/>
  <c r="X159" i="2"/>
  <c r="X125" i="2"/>
  <c r="X128" i="2"/>
  <c r="X131" i="2"/>
  <c r="X134" i="2"/>
  <c r="X137" i="2"/>
  <c r="Y137" i="2" s="1"/>
  <c r="X140" i="2"/>
  <c r="X143" i="2"/>
  <c r="X146" i="2"/>
  <c r="Y146" i="2" s="1"/>
  <c r="X149" i="2"/>
  <c r="X152" i="2"/>
  <c r="X155" i="2"/>
  <c r="X158" i="2"/>
  <c r="X161" i="2"/>
  <c r="X124" i="2"/>
  <c r="Y124" i="2" s="1"/>
  <c r="X127" i="2"/>
  <c r="X130" i="2"/>
  <c r="X133" i="2"/>
  <c r="Y133" i="2" s="1"/>
  <c r="X136" i="2"/>
  <c r="X139" i="2"/>
  <c r="X142" i="2"/>
  <c r="Y142" i="2" s="1"/>
  <c r="X145" i="2"/>
  <c r="X148" i="2"/>
  <c r="X151" i="2"/>
  <c r="Y151" i="2" s="1"/>
  <c r="X154" i="2"/>
  <c r="X157" i="2"/>
  <c r="X160" i="2"/>
  <c r="Y160" i="2" s="1"/>
  <c r="X122" i="2"/>
  <c r="I6" i="2"/>
  <c r="U123" i="2"/>
  <c r="U126" i="2"/>
  <c r="U129" i="2"/>
  <c r="U132" i="2"/>
  <c r="U135" i="2"/>
  <c r="Y135" i="2" s="1"/>
  <c r="U138" i="2"/>
  <c r="U141" i="2"/>
  <c r="U144" i="2"/>
  <c r="U147" i="2"/>
  <c r="U150" i="2"/>
  <c r="U153" i="2"/>
  <c r="U156" i="2"/>
  <c r="U159" i="2"/>
  <c r="U125" i="2"/>
  <c r="U128" i="2"/>
  <c r="U131" i="2"/>
  <c r="Y131" i="2" s="1"/>
  <c r="U134" i="2"/>
  <c r="U137" i="2"/>
  <c r="U140" i="2"/>
  <c r="Y140" i="2" s="1"/>
  <c r="U143" i="2"/>
  <c r="U146" i="2"/>
  <c r="U149" i="2"/>
  <c r="Y149" i="2" s="1"/>
  <c r="U152" i="2"/>
  <c r="U155" i="2"/>
  <c r="U158" i="2"/>
  <c r="Y158" i="2" s="1"/>
  <c r="U161" i="2"/>
  <c r="U124" i="2"/>
  <c r="U127" i="2"/>
  <c r="U130" i="2"/>
  <c r="U133" i="2"/>
  <c r="U136" i="2"/>
  <c r="U139" i="2"/>
  <c r="U142" i="2"/>
  <c r="U145" i="2"/>
  <c r="U148" i="2"/>
  <c r="U151" i="2"/>
  <c r="U154" i="2"/>
  <c r="U157" i="2"/>
  <c r="U160" i="2"/>
  <c r="U122" i="2"/>
  <c r="W84" i="2"/>
  <c r="W87" i="2"/>
  <c r="W90" i="2"/>
  <c r="Y90" i="2" s="1"/>
  <c r="W93" i="2"/>
  <c r="W96" i="2"/>
  <c r="W99" i="2"/>
  <c r="Y99" i="2" s="1"/>
  <c r="W102" i="2"/>
  <c r="W105" i="2"/>
  <c r="W108" i="2"/>
  <c r="Y108" i="2" s="1"/>
  <c r="W111" i="2"/>
  <c r="W114" i="2"/>
  <c r="W117" i="2"/>
  <c r="W120" i="2"/>
  <c r="W82" i="2"/>
  <c r="W83" i="2"/>
  <c r="W86" i="2"/>
  <c r="W89" i="2"/>
  <c r="W92" i="2"/>
  <c r="Y92" i="2" s="1"/>
  <c r="W95" i="2"/>
  <c r="W98" i="2"/>
  <c r="W101" i="2"/>
  <c r="Y101" i="2" s="1"/>
  <c r="W104" i="2"/>
  <c r="W107" i="2"/>
  <c r="W110" i="2"/>
  <c r="Y110" i="2" s="1"/>
  <c r="W113" i="2"/>
  <c r="W116" i="2"/>
  <c r="W119" i="2"/>
  <c r="W85" i="2"/>
  <c r="W88" i="2"/>
  <c r="W91" i="2"/>
  <c r="Y91" i="2" s="1"/>
  <c r="W94" i="2"/>
  <c r="W97" i="2"/>
  <c r="W100" i="2"/>
  <c r="Y100" i="2" s="1"/>
  <c r="W103" i="2"/>
  <c r="W106" i="2"/>
  <c r="W109" i="2"/>
  <c r="Y109" i="2" s="1"/>
  <c r="W112" i="2"/>
  <c r="W115" i="2"/>
  <c r="W118" i="2"/>
  <c r="W121" i="2"/>
  <c r="K364" i="2"/>
  <c r="K367" i="2"/>
  <c r="K370" i="2"/>
  <c r="K373" i="2"/>
  <c r="K376" i="2"/>
  <c r="K379" i="2"/>
  <c r="K382" i="2"/>
  <c r="K385" i="2"/>
  <c r="K388" i="2"/>
  <c r="K391" i="2"/>
  <c r="K394" i="2"/>
  <c r="K397" i="2"/>
  <c r="K400" i="2"/>
  <c r="K362" i="2"/>
  <c r="V56" i="2"/>
  <c r="V59" i="2"/>
  <c r="V62" i="2"/>
  <c r="V65" i="2"/>
  <c r="V68" i="2"/>
  <c r="V71" i="2"/>
  <c r="V74" i="2"/>
  <c r="V77" i="2"/>
  <c r="V80" i="2"/>
  <c r="V45" i="2"/>
  <c r="V48" i="2"/>
  <c r="V51" i="2"/>
  <c r="V54" i="2"/>
  <c r="V55" i="2"/>
  <c r="V58" i="2"/>
  <c r="V61" i="2"/>
  <c r="V64" i="2"/>
  <c r="V67" i="2"/>
  <c r="V70" i="2"/>
  <c r="V73" i="2"/>
  <c r="V76" i="2"/>
  <c r="V79" i="2"/>
  <c r="V44" i="2"/>
  <c r="V47" i="2"/>
  <c r="V50" i="2"/>
  <c r="V53" i="2"/>
  <c r="V42" i="2"/>
  <c r="V81" i="2"/>
  <c r="V57" i="2"/>
  <c r="V60" i="2"/>
  <c r="Y60" i="2" s="1"/>
  <c r="V63" i="2"/>
  <c r="V66" i="2"/>
  <c r="V69" i="2"/>
  <c r="Y69" i="2" s="1"/>
  <c r="V72" i="2"/>
  <c r="V75" i="2"/>
  <c r="V78" i="2"/>
  <c r="Y78" i="2" s="1"/>
  <c r="V43" i="2"/>
  <c r="V46" i="2"/>
  <c r="V49" i="2"/>
  <c r="Y49" i="2" s="1"/>
  <c r="V52" i="2"/>
  <c r="J325" i="2"/>
  <c r="L124" i="2"/>
  <c r="X3" i="2"/>
  <c r="X6" i="2"/>
  <c r="X9" i="2"/>
  <c r="X12" i="2"/>
  <c r="X15" i="2"/>
  <c r="X18" i="2"/>
  <c r="Y18" i="2" s="1"/>
  <c r="X21" i="2"/>
  <c r="X24" i="2"/>
  <c r="X5" i="2"/>
  <c r="X8" i="2"/>
  <c r="X11" i="2"/>
  <c r="X14" i="2"/>
  <c r="X17" i="2"/>
  <c r="X20" i="2"/>
  <c r="X23" i="2"/>
  <c r="X26" i="2"/>
  <c r="X4" i="2"/>
  <c r="X7" i="2"/>
  <c r="X10" i="2"/>
  <c r="X13" i="2"/>
  <c r="X16" i="2"/>
  <c r="X19" i="2"/>
  <c r="X22" i="2"/>
  <c r="X25" i="2"/>
  <c r="X28" i="2"/>
  <c r="X31" i="2"/>
  <c r="X34" i="2"/>
  <c r="X37" i="2"/>
  <c r="X40" i="2"/>
  <c r="X2" i="2"/>
  <c r="X29" i="2"/>
  <c r="X30" i="2"/>
  <c r="X38" i="2"/>
  <c r="X39" i="2"/>
  <c r="X32" i="2"/>
  <c r="X33" i="2"/>
  <c r="X41" i="2"/>
  <c r="X27" i="2"/>
  <c r="X35" i="2"/>
  <c r="X36" i="2"/>
  <c r="I124" i="2"/>
  <c r="U3" i="2"/>
  <c r="Y3" i="2" s="1"/>
  <c r="U6" i="2"/>
  <c r="U9" i="2"/>
  <c r="U12" i="2"/>
  <c r="U15" i="2"/>
  <c r="U18" i="2"/>
  <c r="U21" i="2"/>
  <c r="U24" i="2"/>
  <c r="U27" i="2"/>
  <c r="U5" i="2"/>
  <c r="U8" i="2"/>
  <c r="U11" i="2"/>
  <c r="U14" i="2"/>
  <c r="U17" i="2"/>
  <c r="U20" i="2"/>
  <c r="U23" i="2"/>
  <c r="U26" i="2"/>
  <c r="U4" i="2"/>
  <c r="U7" i="2"/>
  <c r="U10" i="2"/>
  <c r="U13" i="2"/>
  <c r="U16" i="2"/>
  <c r="U19" i="2"/>
  <c r="U22" i="2"/>
  <c r="U25" i="2"/>
  <c r="U28" i="2"/>
  <c r="U31" i="2"/>
  <c r="U34" i="2"/>
  <c r="Y34" i="2" s="1"/>
  <c r="U37" i="2"/>
  <c r="U40" i="2"/>
  <c r="U2" i="2"/>
  <c r="U35" i="2"/>
  <c r="U36" i="2"/>
  <c r="U29" i="2"/>
  <c r="U30" i="2"/>
  <c r="U38" i="2"/>
  <c r="U39" i="2"/>
  <c r="U32" i="2"/>
  <c r="U33" i="2"/>
  <c r="U41" i="2"/>
  <c r="K42" i="2"/>
  <c r="L81" i="2"/>
  <c r="I81" i="2"/>
  <c r="K80" i="2"/>
  <c r="H80" i="2"/>
  <c r="J79" i="2"/>
  <c r="L78" i="2"/>
  <c r="I78" i="2"/>
  <c r="K77" i="2"/>
  <c r="H77" i="2"/>
  <c r="J76" i="2"/>
  <c r="L75" i="2"/>
  <c r="I75" i="2"/>
  <c r="K74" i="2"/>
  <c r="H74" i="2"/>
  <c r="J73" i="2"/>
  <c r="L72" i="2"/>
  <c r="I72" i="2"/>
  <c r="K71" i="2"/>
  <c r="H71" i="2"/>
  <c r="J70" i="2"/>
  <c r="L69" i="2"/>
  <c r="I69" i="2"/>
  <c r="K68" i="2"/>
  <c r="H68" i="2"/>
  <c r="L66" i="2"/>
  <c r="I66" i="2"/>
  <c r="M66" i="2" s="1"/>
  <c r="K65" i="2"/>
  <c r="H65" i="2"/>
  <c r="J64" i="2"/>
  <c r="M64" i="2" s="1"/>
  <c r="L63" i="2"/>
  <c r="I63" i="2"/>
  <c r="K62" i="2"/>
  <c r="H62" i="2"/>
  <c r="J61" i="2"/>
  <c r="L60" i="2"/>
  <c r="I60" i="2"/>
  <c r="K59" i="2"/>
  <c r="H59" i="2"/>
  <c r="J58" i="2"/>
  <c r="L57" i="2"/>
  <c r="I57" i="2"/>
  <c r="M57" i="2" s="1"/>
  <c r="K56" i="2"/>
  <c r="H56" i="2"/>
  <c r="J55" i="2"/>
  <c r="M55" i="2" s="1"/>
  <c r="L54" i="2"/>
  <c r="I54" i="2"/>
  <c r="K53" i="2"/>
  <c r="H53" i="2"/>
  <c r="J52" i="2"/>
  <c r="L51" i="2"/>
  <c r="I51" i="2"/>
  <c r="K50" i="2"/>
  <c r="H50" i="2"/>
  <c r="J49" i="2"/>
  <c r="L48" i="2"/>
  <c r="I48" i="2"/>
  <c r="M48" i="2" s="1"/>
  <c r="K47" i="2"/>
  <c r="H47" i="2"/>
  <c r="J46" i="2"/>
  <c r="M46" i="2" s="1"/>
  <c r="L45" i="2"/>
  <c r="I45" i="2"/>
  <c r="K44" i="2"/>
  <c r="H44" i="2"/>
  <c r="J43" i="2"/>
  <c r="H82" i="2"/>
  <c r="J82" i="2"/>
  <c r="K83" i="2"/>
  <c r="H83" i="2"/>
  <c r="M83" i="2" s="1"/>
  <c r="J86" i="2"/>
  <c r="L85" i="2"/>
  <c r="I85" i="2"/>
  <c r="M85" i="2" s="1"/>
  <c r="K84" i="2"/>
  <c r="H84" i="2"/>
  <c r="J121" i="2"/>
  <c r="L120" i="2"/>
  <c r="I120" i="2"/>
  <c r="K119" i="2"/>
  <c r="H119" i="2"/>
  <c r="J118" i="2"/>
  <c r="L117" i="2"/>
  <c r="I117" i="2"/>
  <c r="K116" i="2"/>
  <c r="H116" i="2"/>
  <c r="M116" i="2" s="1"/>
  <c r="J115" i="2"/>
  <c r="L114" i="2"/>
  <c r="I114" i="2"/>
  <c r="M114" i="2" s="1"/>
  <c r="K113" i="2"/>
  <c r="H113" i="2"/>
  <c r="J112" i="2"/>
  <c r="L111" i="2"/>
  <c r="I111" i="2"/>
  <c r="K110" i="2"/>
  <c r="H110" i="2"/>
  <c r="J109" i="2"/>
  <c r="L108" i="2"/>
  <c r="I108" i="2"/>
  <c r="K107" i="2"/>
  <c r="H107" i="2"/>
  <c r="M107" i="2" s="1"/>
  <c r="J106" i="2"/>
  <c r="L105" i="2"/>
  <c r="I105" i="2"/>
  <c r="M105" i="2" s="1"/>
  <c r="K104" i="2"/>
  <c r="H104" i="2"/>
  <c r="J103" i="2"/>
  <c r="L102" i="2"/>
  <c r="I102" i="2"/>
  <c r="K101" i="2"/>
  <c r="H101" i="2"/>
  <c r="J100" i="2"/>
  <c r="L99" i="2"/>
  <c r="I99" i="2"/>
  <c r="K98" i="2"/>
  <c r="H98" i="2"/>
  <c r="M98" i="2" s="1"/>
  <c r="J97" i="2"/>
  <c r="L96" i="2"/>
  <c r="I96" i="2"/>
  <c r="M96" i="2" s="1"/>
  <c r="K95" i="2"/>
  <c r="H95" i="2"/>
  <c r="J94" i="2"/>
  <c r="L93" i="2"/>
  <c r="I93" i="2"/>
  <c r="K92" i="2"/>
  <c r="H92" i="2"/>
  <c r="J91" i="2"/>
  <c r="L90" i="2"/>
  <c r="I90" i="2"/>
  <c r="K89" i="2"/>
  <c r="H89" i="2"/>
  <c r="M89" i="2" s="1"/>
  <c r="J88" i="2"/>
  <c r="L87" i="2"/>
  <c r="I87" i="2"/>
  <c r="L242" i="2"/>
  <c r="I242" i="2"/>
  <c r="J245" i="2"/>
  <c r="L244" i="2"/>
  <c r="I244" i="2"/>
  <c r="K243" i="2"/>
  <c r="H243" i="2"/>
  <c r="J259" i="2"/>
  <c r="L258" i="2"/>
  <c r="I258" i="2"/>
  <c r="K257" i="2"/>
  <c r="H257" i="2"/>
  <c r="J256" i="2"/>
  <c r="L255" i="2"/>
  <c r="I255" i="2"/>
  <c r="K254" i="2"/>
  <c r="H254" i="2"/>
  <c r="J253" i="2"/>
  <c r="L252" i="2"/>
  <c r="I252" i="2"/>
  <c r="K251" i="2"/>
  <c r="H251" i="2"/>
  <c r="J250" i="2"/>
  <c r="L249" i="2"/>
  <c r="I249" i="2"/>
  <c r="K248" i="2"/>
  <c r="H248" i="2"/>
  <c r="J247" i="2"/>
  <c r="L246" i="2"/>
  <c r="I246" i="2"/>
  <c r="K272" i="2"/>
  <c r="H272" i="2"/>
  <c r="J271" i="2"/>
  <c r="L270" i="2"/>
  <c r="I270" i="2"/>
  <c r="K269" i="2"/>
  <c r="H269" i="2"/>
  <c r="J268" i="2"/>
  <c r="L267" i="2"/>
  <c r="I267" i="2"/>
  <c r="K266" i="2"/>
  <c r="H266" i="2"/>
  <c r="J265" i="2"/>
  <c r="L264" i="2"/>
  <c r="I264" i="2"/>
  <c r="K263" i="2"/>
  <c r="H263" i="2"/>
  <c r="J262" i="2"/>
  <c r="M262" i="2" s="1"/>
  <c r="L261" i="2"/>
  <c r="I261" i="2"/>
  <c r="K260" i="2"/>
  <c r="H260" i="2"/>
  <c r="J281" i="2"/>
  <c r="L280" i="2"/>
  <c r="I280" i="2"/>
  <c r="K279" i="2"/>
  <c r="H279" i="2"/>
  <c r="M279" i="2" s="1"/>
  <c r="J278" i="2"/>
  <c r="L277" i="2"/>
  <c r="I277" i="2"/>
  <c r="K276" i="2"/>
  <c r="H276" i="2"/>
  <c r="J275" i="2"/>
  <c r="M275" i="2" s="1"/>
  <c r="L274" i="2"/>
  <c r="I274" i="2"/>
  <c r="K273" i="2"/>
  <c r="H273" i="2"/>
  <c r="K282" i="2"/>
  <c r="L321" i="2"/>
  <c r="I321" i="2"/>
  <c r="K320" i="2"/>
  <c r="H320" i="2"/>
  <c r="J319" i="2"/>
  <c r="L318" i="2"/>
  <c r="I318" i="2"/>
  <c r="M318" i="2" s="1"/>
  <c r="K317" i="2"/>
  <c r="H317" i="2"/>
  <c r="J316" i="2"/>
  <c r="M316" i="2" s="1"/>
  <c r="L315" i="2"/>
  <c r="I315" i="2"/>
  <c r="K314" i="2"/>
  <c r="H314" i="2"/>
  <c r="J313" i="2"/>
  <c r="L312" i="2"/>
  <c r="I312" i="2"/>
  <c r="K311" i="2"/>
  <c r="H311" i="2"/>
  <c r="J310" i="2"/>
  <c r="L309" i="2"/>
  <c r="I309" i="2"/>
  <c r="M309" i="2" s="1"/>
  <c r="K308" i="2"/>
  <c r="H308" i="2"/>
  <c r="J307" i="2"/>
  <c r="M307" i="2" s="1"/>
  <c r="L306" i="2"/>
  <c r="I306" i="2"/>
  <c r="K305" i="2"/>
  <c r="H305" i="2"/>
  <c r="J304" i="2"/>
  <c r="L303" i="2"/>
  <c r="I303" i="2"/>
  <c r="K302" i="2"/>
  <c r="H302" i="2"/>
  <c r="M302" i="2" s="1"/>
  <c r="J301" i="2"/>
  <c r="L300" i="2"/>
  <c r="I300" i="2"/>
  <c r="M300" i="2" s="1"/>
  <c r="K299" i="2"/>
  <c r="H299" i="2"/>
  <c r="J298" i="2"/>
  <c r="M298" i="2" s="1"/>
  <c r="L297" i="2"/>
  <c r="I297" i="2"/>
  <c r="K296" i="2"/>
  <c r="H296" i="2"/>
  <c r="J295" i="2"/>
  <c r="L294" i="2"/>
  <c r="I294" i="2"/>
  <c r="K293" i="2"/>
  <c r="H293" i="2"/>
  <c r="J292" i="2"/>
  <c r="L291" i="2"/>
  <c r="I291" i="2"/>
  <c r="M291" i="2" s="1"/>
  <c r="K290" i="2"/>
  <c r="H290" i="2"/>
  <c r="J289" i="2"/>
  <c r="L288" i="2"/>
  <c r="I288" i="2"/>
  <c r="K287" i="2"/>
  <c r="H287" i="2"/>
  <c r="J286" i="2"/>
  <c r="L285" i="2"/>
  <c r="I285" i="2"/>
  <c r="K284" i="2"/>
  <c r="H284" i="2"/>
  <c r="M284" i="2" s="1"/>
  <c r="J283" i="2"/>
  <c r="H322" i="2"/>
  <c r="J322" i="2"/>
  <c r="M322" i="2" s="1"/>
  <c r="K361" i="2"/>
  <c r="H361" i="2"/>
  <c r="J360" i="2"/>
  <c r="L359" i="2"/>
  <c r="I359" i="2"/>
  <c r="K358" i="2"/>
  <c r="H358" i="2"/>
  <c r="J357" i="2"/>
  <c r="L356" i="2"/>
  <c r="I356" i="2"/>
  <c r="K355" i="2"/>
  <c r="H355" i="2"/>
  <c r="M355" i="2" s="1"/>
  <c r="J354" i="2"/>
  <c r="L353" i="2"/>
  <c r="I353" i="2"/>
  <c r="K352" i="2"/>
  <c r="H352" i="2"/>
  <c r="J351" i="2"/>
  <c r="L350" i="2"/>
  <c r="I350" i="2"/>
  <c r="K349" i="2"/>
  <c r="H349" i="2"/>
  <c r="J348" i="2"/>
  <c r="L347" i="2"/>
  <c r="I347" i="2"/>
  <c r="K346" i="2"/>
  <c r="H346" i="2"/>
  <c r="M346" i="2" s="1"/>
  <c r="J345" i="2"/>
  <c r="L344" i="2"/>
  <c r="I344" i="2"/>
  <c r="M344" i="2" s="1"/>
  <c r="K343" i="2"/>
  <c r="H343" i="2"/>
  <c r="J342" i="2"/>
  <c r="L341" i="2"/>
  <c r="I341" i="2"/>
  <c r="K340" i="2"/>
  <c r="H340" i="2"/>
  <c r="J339" i="2"/>
  <c r="L338" i="2"/>
  <c r="I338" i="2"/>
  <c r="K337" i="2"/>
  <c r="H337" i="2"/>
  <c r="M337" i="2" s="1"/>
  <c r="J336" i="2"/>
  <c r="L335" i="2"/>
  <c r="I335" i="2"/>
  <c r="M335" i="2" s="1"/>
  <c r="K334" i="2"/>
  <c r="H334" i="2"/>
  <c r="J333" i="2"/>
  <c r="L332" i="2"/>
  <c r="I332" i="2"/>
  <c r="K331" i="2"/>
  <c r="H331" i="2"/>
  <c r="J330" i="2"/>
  <c r="L329" i="2"/>
  <c r="I329" i="2"/>
  <c r="K328" i="2"/>
  <c r="H328" i="2"/>
  <c r="M328" i="2" s="1"/>
  <c r="H327" i="2"/>
  <c r="I326" i="2"/>
  <c r="I325" i="2"/>
  <c r="M325" i="2" s="1"/>
  <c r="J324" i="2"/>
  <c r="J323" i="2"/>
  <c r="L362" i="2"/>
  <c r="K401" i="2"/>
  <c r="L400" i="2"/>
  <c r="L399" i="2"/>
  <c r="H399" i="2"/>
  <c r="H398" i="2"/>
  <c r="I397" i="2"/>
  <c r="I396" i="2"/>
  <c r="J395" i="2"/>
  <c r="J394" i="2"/>
  <c r="M394" i="2" s="1"/>
  <c r="K393" i="2"/>
  <c r="K392" i="2"/>
  <c r="L391" i="2"/>
  <c r="L390" i="2"/>
  <c r="H390" i="2"/>
  <c r="H389" i="2"/>
  <c r="M389" i="2" s="1"/>
  <c r="I388" i="2"/>
  <c r="I387" i="2"/>
  <c r="J386" i="2"/>
  <c r="J385" i="2"/>
  <c r="K384" i="2"/>
  <c r="K383" i="2"/>
  <c r="L382" i="2"/>
  <c r="L381" i="2"/>
  <c r="H381" i="2"/>
  <c r="M381" i="2" s="1"/>
  <c r="H380" i="2"/>
  <c r="I379" i="2"/>
  <c r="I378" i="2"/>
  <c r="M378" i="2" s="1"/>
  <c r="J377" i="2"/>
  <c r="J376" i="2"/>
  <c r="K375" i="2"/>
  <c r="K374" i="2"/>
  <c r="L373" i="2"/>
  <c r="L372" i="2"/>
  <c r="H372" i="2"/>
  <c r="H371" i="2"/>
  <c r="I370" i="2"/>
  <c r="I369" i="2"/>
  <c r="J368" i="2"/>
  <c r="J367" i="2"/>
  <c r="K366" i="2"/>
  <c r="K365" i="2"/>
  <c r="L364" i="2"/>
  <c r="L363" i="2"/>
  <c r="H363" i="2"/>
  <c r="I402" i="2"/>
  <c r="I420" i="2"/>
  <c r="I419" i="2"/>
  <c r="J418" i="2"/>
  <c r="M418" i="2" s="1"/>
  <c r="J417" i="2"/>
  <c r="K416" i="2"/>
  <c r="K415" i="2"/>
  <c r="L414" i="2"/>
  <c r="L413" i="2"/>
  <c r="H413" i="2"/>
  <c r="H412" i="2"/>
  <c r="I411" i="2"/>
  <c r="I410" i="2"/>
  <c r="M410" i="2" s="1"/>
  <c r="J409" i="2"/>
  <c r="J408" i="2"/>
  <c r="K407" i="2"/>
  <c r="K406" i="2"/>
  <c r="L405" i="2"/>
  <c r="L404" i="2"/>
  <c r="H403" i="2"/>
  <c r="I440" i="2"/>
  <c r="J438" i="2"/>
  <c r="M438" i="2" s="1"/>
  <c r="K436" i="2"/>
  <c r="L434" i="2"/>
  <c r="H433" i="2"/>
  <c r="M433" i="2" s="1"/>
  <c r="I431" i="2"/>
  <c r="Y529" i="2"/>
  <c r="M411" i="2"/>
  <c r="M441" i="2"/>
  <c r="M514" i="2"/>
  <c r="M505" i="2"/>
  <c r="M496" i="2"/>
  <c r="M598" i="2"/>
  <c r="M509" i="2"/>
  <c r="M614" i="2"/>
  <c r="M428" i="2"/>
  <c r="M516" i="2"/>
  <c r="M630" i="2"/>
  <c r="Y72" i="2"/>
  <c r="Y66" i="2"/>
  <c r="Y163" i="2"/>
  <c r="Y178" i="2"/>
  <c r="M240" i="2"/>
  <c r="M222" i="2"/>
  <c r="M213" i="2"/>
  <c r="Y317" i="2"/>
  <c r="Y309" i="2"/>
  <c r="Y300" i="2"/>
  <c r="Y299" i="2"/>
  <c r="Y284" i="2"/>
  <c r="Y434" i="2"/>
  <c r="Y417" i="2"/>
  <c r="Y407" i="2"/>
  <c r="Y479" i="2"/>
  <c r="Y461" i="2"/>
  <c r="Y456" i="2"/>
  <c r="Y492" i="2"/>
  <c r="Y558" i="2"/>
  <c r="Y533" i="2"/>
  <c r="Y126" i="2"/>
  <c r="Y198" i="2"/>
  <c r="Y209" i="2"/>
  <c r="Y602" i="2"/>
  <c r="H5" i="2"/>
  <c r="K5" i="2"/>
  <c r="K123" i="2"/>
  <c r="H125" i="2"/>
  <c r="J4" i="2"/>
  <c r="J122" i="2"/>
  <c r="H122" i="2"/>
  <c r="H159" i="2"/>
  <c r="H156" i="2"/>
  <c r="H153" i="2"/>
  <c r="H150" i="2"/>
  <c r="H147" i="2"/>
  <c r="H144" i="2"/>
  <c r="H141" i="2"/>
  <c r="H138" i="2"/>
  <c r="H135" i="2"/>
  <c r="H132" i="2"/>
  <c r="H129" i="2"/>
  <c r="H126" i="2"/>
  <c r="H123" i="2"/>
  <c r="K161" i="2"/>
  <c r="J160" i="2"/>
  <c r="L159" i="2"/>
  <c r="I159" i="2"/>
  <c r="K158" i="2"/>
  <c r="J157" i="2"/>
  <c r="L156" i="2"/>
  <c r="I156" i="2"/>
  <c r="K155" i="2"/>
  <c r="J154" i="2"/>
  <c r="L153" i="2"/>
  <c r="I153" i="2"/>
  <c r="K152" i="2"/>
  <c r="J151" i="2"/>
  <c r="L150" i="2"/>
  <c r="I150" i="2"/>
  <c r="K149" i="2"/>
  <c r="J148" i="2"/>
  <c r="L147" i="2"/>
  <c r="I147" i="2"/>
  <c r="K146" i="2"/>
  <c r="J145" i="2"/>
  <c r="L144" i="2"/>
  <c r="I144" i="2"/>
  <c r="K143" i="2"/>
  <c r="J142" i="2"/>
  <c r="L141" i="2"/>
  <c r="I141" i="2"/>
  <c r="K140" i="2"/>
  <c r="J139" i="2"/>
  <c r="L138" i="2"/>
  <c r="I138" i="2"/>
  <c r="K137" i="2"/>
  <c r="J136" i="2"/>
  <c r="L135" i="2"/>
  <c r="I135" i="2"/>
  <c r="K134" i="2"/>
  <c r="J133" i="2"/>
  <c r="L132" i="2"/>
  <c r="I132" i="2"/>
  <c r="K131" i="2"/>
  <c r="J130" i="2"/>
  <c r="L129" i="2"/>
  <c r="I129" i="2"/>
  <c r="K128" i="2"/>
  <c r="J127" i="2"/>
  <c r="L126" i="2"/>
  <c r="I126" i="2"/>
  <c r="K125" i="2"/>
  <c r="J124" i="2"/>
  <c r="L123" i="2"/>
  <c r="I123" i="2"/>
  <c r="L2" i="2"/>
  <c r="I2" i="2"/>
  <c r="J3" i="2"/>
  <c r="L41" i="2"/>
  <c r="I41" i="2"/>
  <c r="K40" i="2"/>
  <c r="H40" i="2"/>
  <c r="J39" i="2"/>
  <c r="L38" i="2"/>
  <c r="I38" i="2"/>
  <c r="K37" i="2"/>
  <c r="H37" i="2"/>
  <c r="J36" i="2"/>
  <c r="L35" i="2"/>
  <c r="I35" i="2"/>
  <c r="K34" i="2"/>
  <c r="H34" i="2"/>
  <c r="J33" i="2"/>
  <c r="L32" i="2"/>
  <c r="I32" i="2"/>
  <c r="K31" i="2"/>
  <c r="H31" i="2"/>
  <c r="J30" i="2"/>
  <c r="L29" i="2"/>
  <c r="I29" i="2"/>
  <c r="K28" i="2"/>
  <c r="H28" i="2"/>
  <c r="J27" i="2"/>
  <c r="L26" i="2"/>
  <c r="I26" i="2"/>
  <c r="K25" i="2"/>
  <c r="H25" i="2"/>
  <c r="J24" i="2"/>
  <c r="L23" i="2"/>
  <c r="I23" i="2"/>
  <c r="K22" i="2"/>
  <c r="H22" i="2"/>
  <c r="J21" i="2"/>
  <c r="L20" i="2"/>
  <c r="I20" i="2"/>
  <c r="K19" i="2"/>
  <c r="H19" i="2"/>
  <c r="J18" i="2"/>
  <c r="L17" i="2"/>
  <c r="I17" i="2"/>
  <c r="K16" i="2"/>
  <c r="H16" i="2"/>
  <c r="J15" i="2"/>
  <c r="L14" i="2"/>
  <c r="I14" i="2"/>
  <c r="K13" i="2"/>
  <c r="H13" i="2"/>
  <c r="J12" i="2"/>
  <c r="L11" i="2"/>
  <c r="I11" i="2"/>
  <c r="K10" i="2"/>
  <c r="H10" i="2"/>
  <c r="J9" i="2"/>
  <c r="L8" i="2"/>
  <c r="I8" i="2"/>
  <c r="K7" i="2"/>
  <c r="H7" i="2"/>
  <c r="J6" i="2"/>
  <c r="L5" i="2"/>
  <c r="I5" i="2"/>
  <c r="K4" i="2"/>
  <c r="H4" i="2"/>
  <c r="H160" i="2"/>
  <c r="H157" i="2"/>
  <c r="H154" i="2"/>
  <c r="H151" i="2"/>
  <c r="H148" i="2"/>
  <c r="H145" i="2"/>
  <c r="H142" i="2"/>
  <c r="H139" i="2"/>
  <c r="H136" i="2"/>
  <c r="H133" i="2"/>
  <c r="H130" i="2"/>
  <c r="H127" i="2"/>
  <c r="H124" i="2"/>
  <c r="L161" i="2"/>
  <c r="I161" i="2"/>
  <c r="K160" i="2"/>
  <c r="J159" i="2"/>
  <c r="L158" i="2"/>
  <c r="I158" i="2"/>
  <c r="K157" i="2"/>
  <c r="J156" i="2"/>
  <c r="L155" i="2"/>
  <c r="I155" i="2"/>
  <c r="K154" i="2"/>
  <c r="J153" i="2"/>
  <c r="L152" i="2"/>
  <c r="I152" i="2"/>
  <c r="K151" i="2"/>
  <c r="J150" i="2"/>
  <c r="L149" i="2"/>
  <c r="I149" i="2"/>
  <c r="K148" i="2"/>
  <c r="J147" i="2"/>
  <c r="L146" i="2"/>
  <c r="I146" i="2"/>
  <c r="K145" i="2"/>
  <c r="J144" i="2"/>
  <c r="L143" i="2"/>
  <c r="I143" i="2"/>
  <c r="K142" i="2"/>
  <c r="J141" i="2"/>
  <c r="L140" i="2"/>
  <c r="I140" i="2"/>
  <c r="K139" i="2"/>
  <c r="J138" i="2"/>
  <c r="L137" i="2"/>
  <c r="I137" i="2"/>
  <c r="K136" i="2"/>
  <c r="J135" i="2"/>
  <c r="L134" i="2"/>
  <c r="I134" i="2"/>
  <c r="K133" i="2"/>
  <c r="J132" i="2"/>
  <c r="L131" i="2"/>
  <c r="I131" i="2"/>
  <c r="K130" i="2"/>
  <c r="J129" i="2"/>
  <c r="L128" i="2"/>
  <c r="I128" i="2"/>
  <c r="K127" i="2"/>
  <c r="J126" i="2"/>
  <c r="L125" i="2"/>
  <c r="I125" i="2"/>
  <c r="K124" i="2"/>
  <c r="J123" i="2"/>
  <c r="L122" i="2"/>
  <c r="I122" i="2"/>
  <c r="J2" i="2"/>
  <c r="K3" i="2"/>
  <c r="H3" i="2"/>
  <c r="J41" i="2"/>
  <c r="L40" i="2"/>
  <c r="I40" i="2"/>
  <c r="K39" i="2"/>
  <c r="H39" i="2"/>
  <c r="J38" i="2"/>
  <c r="L37" i="2"/>
  <c r="I37" i="2"/>
  <c r="K36" i="2"/>
  <c r="H36" i="2"/>
  <c r="J35" i="2"/>
  <c r="L34" i="2"/>
  <c r="I34" i="2"/>
  <c r="K33" i="2"/>
  <c r="H33" i="2"/>
  <c r="J32" i="2"/>
  <c r="L31" i="2"/>
  <c r="I31" i="2"/>
  <c r="K30" i="2"/>
  <c r="H30" i="2"/>
  <c r="J29" i="2"/>
  <c r="L28" i="2"/>
  <c r="I28" i="2"/>
  <c r="K27" i="2"/>
  <c r="H27" i="2"/>
  <c r="J26" i="2"/>
  <c r="L25" i="2"/>
  <c r="I25" i="2"/>
  <c r="K24" i="2"/>
  <c r="H24" i="2"/>
  <c r="J23" i="2"/>
  <c r="L22" i="2"/>
  <c r="I22" i="2"/>
  <c r="K21" i="2"/>
  <c r="H21" i="2"/>
  <c r="J20" i="2"/>
  <c r="L19" i="2"/>
  <c r="I19" i="2"/>
  <c r="K18" i="2"/>
  <c r="H18" i="2"/>
  <c r="J17" i="2"/>
  <c r="L16" i="2"/>
  <c r="I16" i="2"/>
  <c r="K15" i="2"/>
  <c r="H15" i="2"/>
  <c r="J14" i="2"/>
  <c r="L13" i="2"/>
  <c r="I13" i="2"/>
  <c r="K12" i="2"/>
  <c r="H12" i="2"/>
  <c r="J11" i="2"/>
  <c r="L10" i="2"/>
  <c r="I10" i="2"/>
  <c r="K9" i="2"/>
  <c r="H9" i="2"/>
  <c r="J8" i="2"/>
  <c r="L7" i="2"/>
  <c r="I7" i="2"/>
  <c r="K6" i="2"/>
  <c r="H6" i="2"/>
  <c r="J5" i="2"/>
  <c r="L4" i="2"/>
  <c r="I4" i="2"/>
  <c r="H161" i="2"/>
  <c r="H158" i="2"/>
  <c r="H155" i="2"/>
  <c r="H152" i="2"/>
  <c r="H149" i="2"/>
  <c r="H146" i="2"/>
  <c r="H143" i="2"/>
  <c r="H140" i="2"/>
  <c r="H137" i="2"/>
  <c r="H134" i="2"/>
  <c r="H131" i="2"/>
  <c r="H128" i="2"/>
  <c r="J161" i="2"/>
  <c r="L160" i="2"/>
  <c r="I160" i="2"/>
  <c r="K159" i="2"/>
  <c r="J158" i="2"/>
  <c r="L157" i="2"/>
  <c r="I157" i="2"/>
  <c r="K156" i="2"/>
  <c r="J155" i="2"/>
  <c r="L154" i="2"/>
  <c r="I154" i="2"/>
  <c r="K153" i="2"/>
  <c r="J152" i="2"/>
  <c r="L151" i="2"/>
  <c r="I151" i="2"/>
  <c r="K150" i="2"/>
  <c r="J149" i="2"/>
  <c r="L148" i="2"/>
  <c r="I148" i="2"/>
  <c r="K147" i="2"/>
  <c r="J146" i="2"/>
  <c r="L145" i="2"/>
  <c r="I145" i="2"/>
  <c r="K144" i="2"/>
  <c r="J143" i="2"/>
  <c r="L142" i="2"/>
  <c r="I142" i="2"/>
  <c r="K141" i="2"/>
  <c r="J140" i="2"/>
  <c r="L139" i="2"/>
  <c r="I139" i="2"/>
  <c r="K138" i="2"/>
  <c r="J137" i="2"/>
  <c r="L136" i="2"/>
  <c r="I136" i="2"/>
  <c r="K135" i="2"/>
  <c r="J134" i="2"/>
  <c r="L133" i="2"/>
  <c r="I133" i="2"/>
  <c r="K132" i="2"/>
  <c r="J131" i="2"/>
  <c r="L130" i="2"/>
  <c r="I130" i="2"/>
  <c r="K129" i="2"/>
  <c r="J128" i="2"/>
  <c r="L127" i="2"/>
  <c r="I127" i="2"/>
  <c r="K126" i="2"/>
  <c r="J125" i="2"/>
  <c r="K2" i="2"/>
  <c r="L3" i="2"/>
  <c r="I3" i="2"/>
  <c r="K41" i="2"/>
  <c r="H41" i="2"/>
  <c r="J40" i="2"/>
  <c r="L39" i="2"/>
  <c r="I39" i="2"/>
  <c r="K38" i="2"/>
  <c r="H38" i="2"/>
  <c r="J37" i="2"/>
  <c r="L36" i="2"/>
  <c r="I36" i="2"/>
  <c r="K35" i="2"/>
  <c r="H35" i="2"/>
  <c r="J34" i="2"/>
  <c r="L33" i="2"/>
  <c r="I33" i="2"/>
  <c r="K32" i="2"/>
  <c r="H32" i="2"/>
  <c r="J31" i="2"/>
  <c r="L30" i="2"/>
  <c r="I30" i="2"/>
  <c r="K29" i="2"/>
  <c r="H29" i="2"/>
  <c r="J28" i="2"/>
  <c r="L27" i="2"/>
  <c r="I27" i="2"/>
  <c r="K26" i="2"/>
  <c r="H26" i="2"/>
  <c r="J25" i="2"/>
  <c r="L24" i="2"/>
  <c r="I24" i="2"/>
  <c r="K23" i="2"/>
  <c r="H23" i="2"/>
  <c r="J22" i="2"/>
  <c r="L21" i="2"/>
  <c r="I21" i="2"/>
  <c r="K20" i="2"/>
  <c r="H20" i="2"/>
  <c r="J19" i="2"/>
  <c r="L18" i="2"/>
  <c r="I18" i="2"/>
  <c r="K17" i="2"/>
  <c r="H17" i="2"/>
  <c r="J16" i="2"/>
  <c r="L15" i="2"/>
  <c r="I15" i="2"/>
  <c r="K14" i="2"/>
  <c r="H14" i="2"/>
  <c r="J13" i="2"/>
  <c r="L12" i="2"/>
  <c r="I12" i="2"/>
  <c r="K11" i="2"/>
  <c r="H11" i="2"/>
  <c r="J10" i="2"/>
  <c r="L9" i="2"/>
  <c r="I9" i="2"/>
  <c r="K8" i="2"/>
  <c r="H8" i="2"/>
  <c r="J7" i="2"/>
  <c r="M384" i="2" l="1"/>
  <c r="Y116" i="2"/>
  <c r="Y107" i="2"/>
  <c r="AF107" i="2" s="1"/>
  <c r="Y184" i="2"/>
  <c r="Y173" i="2"/>
  <c r="Y210" i="2"/>
  <c r="M173" i="2"/>
  <c r="Y286" i="2"/>
  <c r="M518" i="2"/>
  <c r="AF518" i="2" s="1"/>
  <c r="M491" i="2"/>
  <c r="M548" i="2"/>
  <c r="M539" i="2"/>
  <c r="Y418" i="2"/>
  <c r="Y428" i="2"/>
  <c r="Y552" i="2"/>
  <c r="AF552" i="2" s="1"/>
  <c r="Y635" i="2"/>
  <c r="Y516" i="2"/>
  <c r="Y153" i="2"/>
  <c r="M437" i="2"/>
  <c r="Y615" i="2"/>
  <c r="M43" i="2"/>
  <c r="AF43" i="2" s="1"/>
  <c r="M71" i="2"/>
  <c r="Y172" i="2"/>
  <c r="Y193" i="2"/>
  <c r="AF193" i="2" s="1"/>
  <c r="M500" i="2"/>
  <c r="Y288" i="2"/>
  <c r="Y556" i="2"/>
  <c r="Y619" i="2"/>
  <c r="M603" i="2"/>
  <c r="M641" i="2"/>
  <c r="Y470" i="2"/>
  <c r="Y455" i="2"/>
  <c r="Y222" i="2"/>
  <c r="AF222" i="2" s="1"/>
  <c r="M175" i="2"/>
  <c r="Y144" i="2"/>
  <c r="Y414" i="2"/>
  <c r="AF414" i="2" s="1"/>
  <c r="M557" i="2"/>
  <c r="M530" i="2"/>
  <c r="M487" i="2"/>
  <c r="Y308" i="2"/>
  <c r="Y57" i="2"/>
  <c r="AF57" i="2" s="1"/>
  <c r="M406" i="2"/>
  <c r="M409" i="2"/>
  <c r="M417" i="2"/>
  <c r="AF417" i="2" s="1"/>
  <c r="M420" i="2"/>
  <c r="AF420" i="2" s="1"/>
  <c r="M327" i="2"/>
  <c r="Y37" i="2"/>
  <c r="Y26" i="2"/>
  <c r="Y17" i="2"/>
  <c r="Y8" i="2"/>
  <c r="Y52" i="2"/>
  <c r="Y43" i="2"/>
  <c r="Y63" i="2"/>
  <c r="Y81" i="2"/>
  <c r="M241" i="2"/>
  <c r="M232" i="2"/>
  <c r="M223" i="2"/>
  <c r="M214" i="2"/>
  <c r="M205" i="2"/>
  <c r="M172" i="2"/>
  <c r="M163" i="2"/>
  <c r="Y316" i="2"/>
  <c r="AF316" i="2" s="1"/>
  <c r="Y307" i="2"/>
  <c r="Y298" i="2"/>
  <c r="Y441" i="2"/>
  <c r="AF441" i="2" s="1"/>
  <c r="Y275" i="2"/>
  <c r="AF275" i="2" s="1"/>
  <c r="Y266" i="2"/>
  <c r="Y257" i="2"/>
  <c r="Y248" i="2"/>
  <c r="Y276" i="2"/>
  <c r="Y267" i="2"/>
  <c r="Y258" i="2"/>
  <c r="Y249" i="2"/>
  <c r="M519" i="2"/>
  <c r="M510" i="2"/>
  <c r="M501" i="2"/>
  <c r="M492" i="2"/>
  <c r="AF492" i="2" s="1"/>
  <c r="M483" i="2"/>
  <c r="M517" i="2"/>
  <c r="M508" i="2"/>
  <c r="M499" i="2"/>
  <c r="M521" i="2"/>
  <c r="M512" i="2"/>
  <c r="M503" i="2"/>
  <c r="M494" i="2"/>
  <c r="M485" i="2"/>
  <c r="Y321" i="2"/>
  <c r="Y312" i="2"/>
  <c r="Y303" i="2"/>
  <c r="Y292" i="2"/>
  <c r="Y287" i="2"/>
  <c r="Y357" i="2"/>
  <c r="AF357" i="2" s="1"/>
  <c r="Y356" i="2"/>
  <c r="Y347" i="2"/>
  <c r="Y338" i="2"/>
  <c r="Y329" i="2"/>
  <c r="Y342" i="2"/>
  <c r="Y324" i="2"/>
  <c r="Y340" i="2"/>
  <c r="Y368" i="2"/>
  <c r="Y391" i="2"/>
  <c r="Y377" i="2"/>
  <c r="Y401" i="2"/>
  <c r="Y392" i="2"/>
  <c r="Y383" i="2"/>
  <c r="Y367" i="2"/>
  <c r="Y375" i="2"/>
  <c r="Y399" i="2"/>
  <c r="Y390" i="2"/>
  <c r="Y381" i="2"/>
  <c r="AF381" i="2" s="1"/>
  <c r="Y362" i="2"/>
  <c r="M560" i="2"/>
  <c r="M551" i="2"/>
  <c r="M542" i="2"/>
  <c r="M533" i="2"/>
  <c r="M524" i="2"/>
  <c r="M556" i="2"/>
  <c r="AF556" i="2" s="1"/>
  <c r="M547" i="2"/>
  <c r="M538" i="2"/>
  <c r="M529" i="2"/>
  <c r="Y402" i="2"/>
  <c r="Y436" i="2"/>
  <c r="Y419" i="2"/>
  <c r="AF419" i="2" s="1"/>
  <c r="Y409" i="2"/>
  <c r="Y425" i="2"/>
  <c r="Y439" i="2"/>
  <c r="Y422" i="2"/>
  <c r="Y411" i="2"/>
  <c r="AF411" i="2" s="1"/>
  <c r="Y469" i="2"/>
  <c r="Y497" i="2"/>
  <c r="Y514" i="2"/>
  <c r="AF514" i="2" s="1"/>
  <c r="Y498" i="2"/>
  <c r="Y482" i="2"/>
  <c r="Y511" i="2"/>
  <c r="Y495" i="2"/>
  <c r="Y518" i="2"/>
  <c r="Y500" i="2"/>
  <c r="AF500" i="2" s="1"/>
  <c r="Y483" i="2"/>
  <c r="AC482" i="2" s="1"/>
  <c r="Y502" i="2"/>
  <c r="Y493" i="2"/>
  <c r="Y484" i="2"/>
  <c r="M419" i="2"/>
  <c r="M440" i="2"/>
  <c r="M422" i="2"/>
  <c r="AF422" i="2" s="1"/>
  <c r="M423" i="2"/>
  <c r="Y554" i="2"/>
  <c r="Y545" i="2"/>
  <c r="Y536" i="2"/>
  <c r="Y551" i="2"/>
  <c r="Y524" i="2"/>
  <c r="Y549" i="2"/>
  <c r="Y559" i="2"/>
  <c r="Y532" i="2"/>
  <c r="Y523" i="2"/>
  <c r="Y589" i="2"/>
  <c r="AF589" i="2" s="1"/>
  <c r="Y571" i="2"/>
  <c r="AF571" i="2" s="1"/>
  <c r="Y587" i="2"/>
  <c r="Y578" i="2"/>
  <c r="M473" i="2"/>
  <c r="Y624" i="2"/>
  <c r="M444" i="2"/>
  <c r="M451" i="2"/>
  <c r="M475" i="2"/>
  <c r="M466" i="2"/>
  <c r="M448" i="2"/>
  <c r="M455" i="2"/>
  <c r="M479" i="2"/>
  <c r="M470" i="2"/>
  <c r="AF470" i="2" s="1"/>
  <c r="M461" i="2"/>
  <c r="M456" i="2"/>
  <c r="AF456" i="2" s="1"/>
  <c r="M480" i="2"/>
  <c r="M471" i="2"/>
  <c r="M462" i="2"/>
  <c r="Y606" i="2"/>
  <c r="Y603" i="2"/>
  <c r="Y638" i="2"/>
  <c r="Y629" i="2"/>
  <c r="Y620" i="2"/>
  <c r="Y611" i="2"/>
  <c r="Y637" i="2"/>
  <c r="Y628" i="2"/>
  <c r="Y610" i="2"/>
  <c r="Y582" i="2"/>
  <c r="Y581" i="2"/>
  <c r="Y573" i="2"/>
  <c r="AF573" i="2" s="1"/>
  <c r="Y572" i="2"/>
  <c r="Y563" i="2"/>
  <c r="Y477" i="2"/>
  <c r="Y468" i="2"/>
  <c r="Y458" i="2"/>
  <c r="Y354" i="2"/>
  <c r="Y359" i="2"/>
  <c r="Y341" i="2"/>
  <c r="Y327" i="2"/>
  <c r="AF327" i="2" s="1"/>
  <c r="Y236" i="2"/>
  <c r="AF236" i="2" s="1"/>
  <c r="Y221" i="2"/>
  <c r="M166" i="2"/>
  <c r="AF166" i="2" s="1"/>
  <c r="M196" i="2"/>
  <c r="AF196" i="2" s="1"/>
  <c r="M187" i="2"/>
  <c r="M178" i="2"/>
  <c r="AF178" i="2" s="1"/>
  <c r="Y227" i="2"/>
  <c r="AF227" i="2" s="1"/>
  <c r="M164" i="2"/>
  <c r="M194" i="2"/>
  <c r="AF194" i="2" s="1"/>
  <c r="M185" i="2"/>
  <c r="AF185" i="2" s="1"/>
  <c r="M176" i="2"/>
  <c r="Y231" i="2"/>
  <c r="M400" i="2"/>
  <c r="M373" i="2"/>
  <c r="Y114" i="2"/>
  <c r="AF114" i="2" s="1"/>
  <c r="Y105" i="2"/>
  <c r="AF105" i="2" s="1"/>
  <c r="Y96" i="2"/>
  <c r="Y87" i="2"/>
  <c r="Y40" i="2"/>
  <c r="Y24" i="2"/>
  <c r="Y20" i="2"/>
  <c r="Y11" i="2"/>
  <c r="M405" i="2"/>
  <c r="M416" i="2"/>
  <c r="M366" i="2"/>
  <c r="M330" i="2"/>
  <c r="M339" i="2"/>
  <c r="M348" i="2"/>
  <c r="M357" i="2"/>
  <c r="M91" i="2"/>
  <c r="AF91" i="2" s="1"/>
  <c r="M100" i="2"/>
  <c r="AF100" i="2" s="1"/>
  <c r="M109" i="2"/>
  <c r="M118" i="2"/>
  <c r="M326" i="2"/>
  <c r="Y53" i="2"/>
  <c r="Y44" i="2"/>
  <c r="Y73" i="2"/>
  <c r="Y64" i="2"/>
  <c r="Y55" i="2"/>
  <c r="AF55" i="2" s="1"/>
  <c r="Y48" i="2"/>
  <c r="AC42" i="2" s="1"/>
  <c r="Y77" i="2"/>
  <c r="M430" i="2"/>
  <c r="M421" i="2"/>
  <c r="AF421" i="2" s="1"/>
  <c r="Y544" i="2"/>
  <c r="Y633" i="2"/>
  <c r="M392" i="2"/>
  <c r="M365" i="2"/>
  <c r="Y95" i="2"/>
  <c r="Y102" i="2"/>
  <c r="Y106" i="2"/>
  <c r="Y97" i="2"/>
  <c r="Y88" i="2"/>
  <c r="Y183" i="2"/>
  <c r="Y167" i="2"/>
  <c r="Y197" i="2"/>
  <c r="Y188" i="2"/>
  <c r="M221" i="2"/>
  <c r="Y240" i="2"/>
  <c r="AF240" i="2" s="1"/>
  <c r="Y225" i="2"/>
  <c r="Y255" i="2"/>
  <c r="Y293" i="2"/>
  <c r="Y290" i="2"/>
  <c r="Y291" i="2"/>
  <c r="AF291" i="2" s="1"/>
  <c r="M561" i="2"/>
  <c r="AF561" i="2" s="1"/>
  <c r="M552" i="2"/>
  <c r="M543" i="2"/>
  <c r="AF543" i="2" s="1"/>
  <c r="M534" i="2"/>
  <c r="AF534" i="2" s="1"/>
  <c r="M525" i="2"/>
  <c r="M553" i="2"/>
  <c r="M535" i="2"/>
  <c r="M526" i="2"/>
  <c r="Y435" i="2"/>
  <c r="AF435" i="2" s="1"/>
  <c r="Y408" i="2"/>
  <c r="Y421" i="2"/>
  <c r="Y403" i="2"/>
  <c r="M632" i="2"/>
  <c r="M605" i="2"/>
  <c r="M618" i="2"/>
  <c r="Y446" i="2"/>
  <c r="Y453" i="2"/>
  <c r="M640" i="2"/>
  <c r="M623" i="2"/>
  <c r="M613" i="2"/>
  <c r="M624" i="2"/>
  <c r="AF624" i="2" s="1"/>
  <c r="Y474" i="2"/>
  <c r="Y450" i="2"/>
  <c r="Y504" i="2"/>
  <c r="Y513" i="2"/>
  <c r="Y494" i="2"/>
  <c r="M424" i="2"/>
  <c r="Y525" i="2"/>
  <c r="AF525" i="2" s="1"/>
  <c r="Y547" i="2"/>
  <c r="Y537" i="2"/>
  <c r="Y522" i="2"/>
  <c r="Y569" i="2"/>
  <c r="Y579" i="2"/>
  <c r="AF579" i="2" s="1"/>
  <c r="Y598" i="2"/>
  <c r="AF598" i="2" s="1"/>
  <c r="Y576" i="2"/>
  <c r="M442" i="2"/>
  <c r="Y618" i="2"/>
  <c r="Y609" i="2"/>
  <c r="Y531" i="2"/>
  <c r="Y528" i="2"/>
  <c r="Y543" i="2"/>
  <c r="Y548" i="2"/>
  <c r="Y440" i="2"/>
  <c r="Y426" i="2"/>
  <c r="M482" i="2"/>
  <c r="M507" i="2"/>
  <c r="AF507" i="2" s="1"/>
  <c r="M498" i="2"/>
  <c r="M489" i="2"/>
  <c r="Y319" i="2"/>
  <c r="AF319" i="2" s="1"/>
  <c r="Y310" i="2"/>
  <c r="Y301" i="2"/>
  <c r="Y285" i="2"/>
  <c r="Y170" i="2"/>
  <c r="Y180" i="2"/>
  <c r="Y200" i="2"/>
  <c r="AF200" i="2" s="1"/>
  <c r="Y191" i="2"/>
  <c r="M235" i="2"/>
  <c r="M226" i="2"/>
  <c r="M217" i="2"/>
  <c r="M208" i="2"/>
  <c r="M432" i="2"/>
  <c r="M336" i="2"/>
  <c r="M341" i="2"/>
  <c r="AF341" i="2" s="1"/>
  <c r="M361" i="2"/>
  <c r="M283" i="2"/>
  <c r="Y46" i="2"/>
  <c r="AF46" i="2" s="1"/>
  <c r="Y75" i="2"/>
  <c r="Y155" i="2"/>
  <c r="Y128" i="2"/>
  <c r="Y596" i="2"/>
  <c r="M604" i="2"/>
  <c r="Y83" i="2"/>
  <c r="Y147" i="2"/>
  <c r="Y244" i="2"/>
  <c r="Y351" i="2"/>
  <c r="AF418" i="2"/>
  <c r="Y447" i="2"/>
  <c r="Y223" i="2"/>
  <c r="Y333" i="2"/>
  <c r="M403" i="2"/>
  <c r="M412" i="2"/>
  <c r="AF412" i="2" s="1"/>
  <c r="AF529" i="2"/>
  <c r="Y464" i="2"/>
  <c r="Y473" i="2"/>
  <c r="M602" i="2"/>
  <c r="M435" i="2"/>
  <c r="Y539" i="2"/>
  <c r="Y429" i="2"/>
  <c r="Y412" i="2"/>
  <c r="M490" i="2"/>
  <c r="Y68" i="2"/>
  <c r="Y59" i="2"/>
  <c r="M414" i="2"/>
  <c r="M345" i="2"/>
  <c r="M354" i="2"/>
  <c r="Y50" i="2"/>
  <c r="Y79" i="2"/>
  <c r="Y70" i="2"/>
  <c r="Y61" i="2"/>
  <c r="Y54" i="2"/>
  <c r="Y45" i="2"/>
  <c r="Y74" i="2"/>
  <c r="Y65" i="2"/>
  <c r="Y56" i="2"/>
  <c r="Y162" i="2"/>
  <c r="Y165" i="2"/>
  <c r="Z162" i="2" s="1"/>
  <c r="Y175" i="2"/>
  <c r="Y195" i="2"/>
  <c r="Y186" i="2"/>
  <c r="M237" i="2"/>
  <c r="M228" i="2"/>
  <c r="M219" i="2"/>
  <c r="AF219" i="2" s="1"/>
  <c r="M210" i="2"/>
  <c r="M191" i="2"/>
  <c r="AF191" i="2" s="1"/>
  <c r="M182" i="2"/>
  <c r="AF182" i="2" s="1"/>
  <c r="M520" i="2"/>
  <c r="M554" i="2"/>
  <c r="AF554" i="2" s="1"/>
  <c r="M545" i="2"/>
  <c r="AF545" i="2" s="1"/>
  <c r="M536" i="2"/>
  <c r="M527" i="2"/>
  <c r="M558" i="2"/>
  <c r="AF558" i="2" s="1"/>
  <c r="M540" i="2"/>
  <c r="M531" i="2"/>
  <c r="AF531" i="2" s="1"/>
  <c r="M559" i="2"/>
  <c r="M550" i="2"/>
  <c r="M541" i="2"/>
  <c r="M532" i="2"/>
  <c r="AF532" i="2" s="1"/>
  <c r="M523" i="2"/>
  <c r="Y427" i="2"/>
  <c r="AF427" i="2" s="1"/>
  <c r="Y433" i="2"/>
  <c r="AF433" i="2" s="1"/>
  <c r="Y406" i="2"/>
  <c r="Y405" i="2"/>
  <c r="AF405" i="2" s="1"/>
  <c r="Y491" i="2"/>
  <c r="Y542" i="2"/>
  <c r="Y535" i="2"/>
  <c r="AF262" i="2"/>
  <c r="AF213" i="2"/>
  <c r="AF173" i="2"/>
  <c r="Y562" i="2"/>
  <c r="M631" i="2"/>
  <c r="M621" i="2"/>
  <c r="AF621" i="2" s="1"/>
  <c r="M636" i="2"/>
  <c r="AF636" i="2" s="1"/>
  <c r="M609" i="2"/>
  <c r="M615" i="2"/>
  <c r="AF615" i="2" s="1"/>
  <c r="M635" i="2"/>
  <c r="AF635" i="2" s="1"/>
  <c r="M626" i="2"/>
  <c r="M608" i="2"/>
  <c r="Y457" i="2"/>
  <c r="Y478" i="2"/>
  <c r="Y360" i="2"/>
  <c r="M391" i="2"/>
  <c r="Y119" i="2"/>
  <c r="Y38" i="2"/>
  <c r="Y33" i="2"/>
  <c r="M375" i="2"/>
  <c r="M383" i="2"/>
  <c r="M362" i="2"/>
  <c r="N362" i="2" s="1"/>
  <c r="M287" i="2"/>
  <c r="AF287" i="2" s="1"/>
  <c r="M289" i="2"/>
  <c r="AF549" i="2"/>
  <c r="M431" i="2"/>
  <c r="M436" i="2"/>
  <c r="AF436" i="2" s="1"/>
  <c r="AF409" i="2"/>
  <c r="M363" i="2"/>
  <c r="M369" i="2"/>
  <c r="M372" i="2"/>
  <c r="M374" i="2"/>
  <c r="M380" i="2"/>
  <c r="M388" i="2"/>
  <c r="AF388" i="2" s="1"/>
  <c r="M393" i="2"/>
  <c r="M396" i="2"/>
  <c r="M399" i="2"/>
  <c r="M324" i="2"/>
  <c r="M329" i="2"/>
  <c r="M331" i="2"/>
  <c r="M332" i="2"/>
  <c r="M334" i="2"/>
  <c r="M338" i="2"/>
  <c r="M340" i="2"/>
  <c r="M343" i="2"/>
  <c r="M347" i="2"/>
  <c r="M349" i="2"/>
  <c r="M350" i="2"/>
  <c r="M352" i="2"/>
  <c r="M356" i="2"/>
  <c r="M358" i="2"/>
  <c r="M359" i="2"/>
  <c r="M292" i="2"/>
  <c r="M296" i="2"/>
  <c r="AF296" i="2" s="1"/>
  <c r="M303" i="2"/>
  <c r="M305" i="2"/>
  <c r="M312" i="2"/>
  <c r="AF312" i="2" s="1"/>
  <c r="M314" i="2"/>
  <c r="AF314" i="2" s="1"/>
  <c r="M321" i="2"/>
  <c r="M273" i="2"/>
  <c r="M276" i="2"/>
  <c r="AF276" i="2" s="1"/>
  <c r="M278" i="2"/>
  <c r="M280" i="2"/>
  <c r="AF280" i="2" s="1"/>
  <c r="M260" i="2"/>
  <c r="AF260" i="2" s="1"/>
  <c r="M261" i="2"/>
  <c r="M263" i="2"/>
  <c r="M265" i="2"/>
  <c r="M267" i="2"/>
  <c r="M269" i="2"/>
  <c r="M270" i="2"/>
  <c r="M272" i="2"/>
  <c r="M247" i="2"/>
  <c r="M249" i="2"/>
  <c r="AF249" i="2" s="1"/>
  <c r="M251" i="2"/>
  <c r="M252" i="2"/>
  <c r="M254" i="2"/>
  <c r="M256" i="2"/>
  <c r="M258" i="2"/>
  <c r="M243" i="2"/>
  <c r="AF243" i="2" s="1"/>
  <c r="M244" i="2"/>
  <c r="M242" i="2"/>
  <c r="M88" i="2"/>
  <c r="M92" i="2"/>
  <c r="AF92" i="2" s="1"/>
  <c r="M93" i="2"/>
  <c r="AF93" i="2" s="1"/>
  <c r="M95" i="2"/>
  <c r="M99" i="2"/>
  <c r="M101" i="2"/>
  <c r="AF101" i="2" s="1"/>
  <c r="M102" i="2"/>
  <c r="M104" i="2"/>
  <c r="M108" i="2"/>
  <c r="AF108" i="2" s="1"/>
  <c r="M110" i="2"/>
  <c r="AF110" i="2" s="1"/>
  <c r="M111" i="2"/>
  <c r="M113" i="2"/>
  <c r="M117" i="2"/>
  <c r="AF117" i="2" s="1"/>
  <c r="M119" i="2"/>
  <c r="M120" i="2"/>
  <c r="M84" i="2"/>
  <c r="M82" i="2"/>
  <c r="M44" i="2"/>
  <c r="AF44" i="2" s="1"/>
  <c r="M51" i="2"/>
  <c r="M53" i="2"/>
  <c r="M60" i="2"/>
  <c r="AF60" i="2" s="1"/>
  <c r="M62" i="2"/>
  <c r="M68" i="2"/>
  <c r="M69" i="2"/>
  <c r="AF69" i="2" s="1"/>
  <c r="M73" i="2"/>
  <c r="M75" i="2"/>
  <c r="M77" i="2"/>
  <c r="M78" i="2"/>
  <c r="M80" i="2"/>
  <c r="M42" i="2"/>
  <c r="Y32" i="2"/>
  <c r="Y30" i="2"/>
  <c r="Y28" i="2"/>
  <c r="Y19" i="2"/>
  <c r="Y10" i="2"/>
  <c r="Y15" i="2"/>
  <c r="Y6" i="2"/>
  <c r="Y39" i="2"/>
  <c r="Y21" i="2"/>
  <c r="Y12" i="2"/>
  <c r="M397" i="2"/>
  <c r="M370" i="2"/>
  <c r="Y104" i="2"/>
  <c r="AF104" i="2" s="1"/>
  <c r="Y86" i="2"/>
  <c r="Y120" i="2"/>
  <c r="Y111" i="2"/>
  <c r="Y93" i="2"/>
  <c r="Y84" i="2"/>
  <c r="Y157" i="2"/>
  <c r="Y148" i="2"/>
  <c r="Y139" i="2"/>
  <c r="Y130" i="2"/>
  <c r="Y161" i="2"/>
  <c r="Y152" i="2"/>
  <c r="Y143" i="2"/>
  <c r="Y134" i="2"/>
  <c r="Y125" i="2"/>
  <c r="Y122" i="2"/>
  <c r="Y154" i="2"/>
  <c r="Y145" i="2"/>
  <c r="Y136" i="2"/>
  <c r="Y127" i="2"/>
  <c r="Y159" i="2"/>
  <c r="Y150" i="2"/>
  <c r="Y141" i="2"/>
  <c r="Y132" i="2"/>
  <c r="Y123" i="2"/>
  <c r="Y177" i="2"/>
  <c r="Y169" i="2"/>
  <c r="Y179" i="2"/>
  <c r="Y199" i="2"/>
  <c r="Y190" i="2"/>
  <c r="M239" i="2"/>
  <c r="M230" i="2"/>
  <c r="M212" i="2"/>
  <c r="AF212" i="2" s="1"/>
  <c r="M203" i="2"/>
  <c r="Y220" i="2"/>
  <c r="Y239" i="2"/>
  <c r="Y211" i="2"/>
  <c r="Y217" i="2"/>
  <c r="Y207" i="2"/>
  <c r="Y241" i="2"/>
  <c r="AF241" i="2" s="1"/>
  <c r="Y232" i="2"/>
  <c r="Y228" i="2"/>
  <c r="AF228" i="2" s="1"/>
  <c r="M168" i="2"/>
  <c r="M198" i="2"/>
  <c r="AF198" i="2" s="1"/>
  <c r="M189" i="2"/>
  <c r="AF189" i="2" s="1"/>
  <c r="M180" i="2"/>
  <c r="M562" i="2"/>
  <c r="M565" i="2"/>
  <c r="M585" i="2"/>
  <c r="M576" i="2"/>
  <c r="M596" i="2"/>
  <c r="M569" i="2"/>
  <c r="AF569" i="2" s="1"/>
  <c r="M580" i="2"/>
  <c r="M600" i="2"/>
  <c r="M592" i="2"/>
  <c r="M564" i="2"/>
  <c r="M584" i="2"/>
  <c r="M575" i="2"/>
  <c r="M594" i="2"/>
  <c r="Y277" i="2"/>
  <c r="Y268" i="2"/>
  <c r="Y259" i="2"/>
  <c r="Y250" i="2"/>
  <c r="Y281" i="2"/>
  <c r="Y272" i="2"/>
  <c r="Y263" i="2"/>
  <c r="Y254" i="2"/>
  <c r="Y245" i="2"/>
  <c r="Y273" i="2"/>
  <c r="Y264" i="2"/>
  <c r="Y246" i="2"/>
  <c r="M591" i="2"/>
  <c r="M582" i="2"/>
  <c r="M572" i="2"/>
  <c r="M563" i="2"/>
  <c r="AF563" i="2" s="1"/>
  <c r="M583" i="2"/>
  <c r="M574" i="2"/>
  <c r="M595" i="2"/>
  <c r="M593" i="2"/>
  <c r="AF593" i="2" s="1"/>
  <c r="Y242" i="2"/>
  <c r="Y278" i="2"/>
  <c r="AF278" i="2" s="1"/>
  <c r="Y269" i="2"/>
  <c r="Y251" i="2"/>
  <c r="Y279" i="2"/>
  <c r="AF279" i="2" s="1"/>
  <c r="Y270" i="2"/>
  <c r="Y261" i="2"/>
  <c r="Y252" i="2"/>
  <c r="Y243" i="2"/>
  <c r="M513" i="2"/>
  <c r="M504" i="2"/>
  <c r="AF504" i="2" s="1"/>
  <c r="M495" i="2"/>
  <c r="M486" i="2"/>
  <c r="M515" i="2"/>
  <c r="AF515" i="2" s="1"/>
  <c r="M506" i="2"/>
  <c r="M497" i="2"/>
  <c r="M488" i="2"/>
  <c r="AF488" i="2" s="1"/>
  <c r="Y282" i="2"/>
  <c r="Y295" i="2"/>
  <c r="Y315" i="2"/>
  <c r="Y306" i="2"/>
  <c r="Y297" i="2"/>
  <c r="Y283" i="2"/>
  <c r="Y350" i="2"/>
  <c r="Y332" i="2"/>
  <c r="Y323" i="2"/>
  <c r="Y345" i="2"/>
  <c r="Y336" i="2"/>
  <c r="Y352" i="2"/>
  <c r="Y343" i="2"/>
  <c r="Y334" i="2"/>
  <c r="Y325" i="2"/>
  <c r="AF325" i="2" s="1"/>
  <c r="Y379" i="2"/>
  <c r="Y370" i="2"/>
  <c r="Y394" i="2"/>
  <c r="AF394" i="2" s="1"/>
  <c r="Y385" i="2"/>
  <c r="Y363" i="2"/>
  <c r="Y371" i="2"/>
  <c r="Y395" i="2"/>
  <c r="Y386" i="2"/>
  <c r="Y378" i="2"/>
  <c r="AF378" i="2" s="1"/>
  <c r="Y369" i="2"/>
  <c r="Y393" i="2"/>
  <c r="Y384" i="2"/>
  <c r="AF384" i="2" s="1"/>
  <c r="Y365" i="2"/>
  <c r="AF365" i="2" s="1"/>
  <c r="Y373" i="2"/>
  <c r="Y397" i="2"/>
  <c r="AF397" i="2" s="1"/>
  <c r="Y388" i="2"/>
  <c r="Y366" i="2"/>
  <c r="Y374" i="2"/>
  <c r="AF374" i="2" s="1"/>
  <c r="Y398" i="2"/>
  <c r="AF398" i="2" s="1"/>
  <c r="Y389" i="2"/>
  <c r="Y380" i="2"/>
  <c r="Y372" i="2"/>
  <c r="Y396" i="2"/>
  <c r="Y387" i="2"/>
  <c r="AF387" i="2" s="1"/>
  <c r="M522" i="2"/>
  <c r="AF523" i="2"/>
  <c r="Y437" i="2"/>
  <c r="AF437" i="2" s="1"/>
  <c r="Y410" i="2"/>
  <c r="AF410" i="2" s="1"/>
  <c r="Y416" i="2"/>
  <c r="Y430" i="2"/>
  <c r="AF430" i="2" s="1"/>
  <c r="Y413" i="2"/>
  <c r="Y432" i="2"/>
  <c r="Y423" i="2"/>
  <c r="AF423" i="2" s="1"/>
  <c r="Y442" i="2"/>
  <c r="Y465" i="2"/>
  <c r="Y444" i="2"/>
  <c r="Y485" i="2"/>
  <c r="Y506" i="2"/>
  <c r="Y519" i="2"/>
  <c r="AF519" i="2" s="1"/>
  <c r="Y503" i="2"/>
  <c r="Y521" i="2"/>
  <c r="AF521" i="2" s="1"/>
  <c r="Y512" i="2"/>
  <c r="AF512" i="2" s="1"/>
  <c r="Y501" i="2"/>
  <c r="Y505" i="2"/>
  <c r="AF505" i="2" s="1"/>
  <c r="Y496" i="2"/>
  <c r="AF496" i="2" s="1"/>
  <c r="Y487" i="2"/>
  <c r="Y520" i="2"/>
  <c r="Y510" i="2"/>
  <c r="Y507" i="2"/>
  <c r="Y488" i="2"/>
  <c r="Y509" i="2"/>
  <c r="AF509" i="2" s="1"/>
  <c r="Y489" i="2"/>
  <c r="Y515" i="2"/>
  <c r="Y508" i="2"/>
  <c r="Y499" i="2"/>
  <c r="M402" i="2"/>
  <c r="M413" i="2"/>
  <c r="M404" i="2"/>
  <c r="AF404" i="2" s="1"/>
  <c r="M434" i="2"/>
  <c r="AF434" i="2" s="1"/>
  <c r="M425" i="2"/>
  <c r="AF425" i="2" s="1"/>
  <c r="M426" i="2"/>
  <c r="AF426" i="2" s="1"/>
  <c r="M439" i="2"/>
  <c r="Y527" i="2"/>
  <c r="Y555" i="2"/>
  <c r="Y557" i="2"/>
  <c r="Y540" i="2"/>
  <c r="AF540" i="2" s="1"/>
  <c r="Y530" i="2"/>
  <c r="Y553" i="2"/>
  <c r="Y526" i="2"/>
  <c r="Y597" i="2"/>
  <c r="AF597" i="2" s="1"/>
  <c r="Y574" i="2"/>
  <c r="Y591" i="2"/>
  <c r="Y588" i="2"/>
  <c r="AF588" i="2" s="1"/>
  <c r="Y565" i="2"/>
  <c r="Y586" i="2"/>
  <c r="AF586" i="2" s="1"/>
  <c r="Y599" i="2"/>
  <c r="AF599" i="2" s="1"/>
  <c r="Y590" i="2"/>
  <c r="M457" i="2"/>
  <c r="M481" i="2"/>
  <c r="M472" i="2"/>
  <c r="M463" i="2"/>
  <c r="M445" i="2"/>
  <c r="M452" i="2"/>
  <c r="M476" i="2"/>
  <c r="AF476" i="2" s="1"/>
  <c r="M467" i="2"/>
  <c r="M446" i="2"/>
  <c r="M453" i="2"/>
  <c r="AF453" i="2" s="1"/>
  <c r="M477" i="2"/>
  <c r="M468" i="2"/>
  <c r="M459" i="2"/>
  <c r="Y640" i="2"/>
  <c r="Y636" i="2"/>
  <c r="Y639" i="2"/>
  <c r="AF639" i="2" s="1"/>
  <c r="Y626" i="2"/>
  <c r="Y617" i="2"/>
  <c r="Y608" i="2"/>
  <c r="Y634" i="2"/>
  <c r="Y625" i="2"/>
  <c r="Y616" i="2"/>
  <c r="AF616" i="2" s="1"/>
  <c r="Y607" i="2"/>
  <c r="M447" i="2"/>
  <c r="AF447" i="2" s="1"/>
  <c r="M454" i="2"/>
  <c r="M478" i="2"/>
  <c r="M469" i="2"/>
  <c r="M460" i="2"/>
  <c r="M458" i="2"/>
  <c r="AF458" i="2" s="1"/>
  <c r="M449" i="2"/>
  <c r="AF449" i="2" s="1"/>
  <c r="M464" i="2"/>
  <c r="AF464" i="2" s="1"/>
  <c r="M443" i="2"/>
  <c r="M450" i="2"/>
  <c r="M474" i="2"/>
  <c r="M465" i="2"/>
  <c r="AF465" i="2" s="1"/>
  <c r="Y630" i="2"/>
  <c r="AF630" i="2" s="1"/>
  <c r="Y627" i="2"/>
  <c r="AF627" i="2" s="1"/>
  <c r="Y641" i="2"/>
  <c r="AF641" i="2" s="1"/>
  <c r="Y632" i="2"/>
  <c r="Y623" i="2"/>
  <c r="Y614" i="2"/>
  <c r="AF614" i="2" s="1"/>
  <c r="Y605" i="2"/>
  <c r="Y631" i="2"/>
  <c r="Y613" i="2"/>
  <c r="AF613" i="2" s="1"/>
  <c r="Y604" i="2"/>
  <c r="AF604" i="2" s="1"/>
  <c r="Y567" i="2"/>
  <c r="Y585" i="2"/>
  <c r="AF585" i="2" s="1"/>
  <c r="Y594" i="2"/>
  <c r="Y600" i="2"/>
  <c r="Y583" i="2"/>
  <c r="Y593" i="2"/>
  <c r="Y584" i="2"/>
  <c r="Y575" i="2"/>
  <c r="AF575" i="2" s="1"/>
  <c r="Y564" i="2"/>
  <c r="Y566" i="2"/>
  <c r="M612" i="2"/>
  <c r="AF612" i="2" s="1"/>
  <c r="M638" i="2"/>
  <c r="M629" i="2"/>
  <c r="M620" i="2"/>
  <c r="AF620" i="2" s="1"/>
  <c r="M611" i="2"/>
  <c r="Y480" i="2"/>
  <c r="Y471" i="2"/>
  <c r="AF471" i="2" s="1"/>
  <c r="Y462" i="2"/>
  <c r="Y445" i="2"/>
  <c r="Y452" i="2"/>
  <c r="AF452" i="2" s="1"/>
  <c r="Y443" i="2"/>
  <c r="Y353" i="2"/>
  <c r="Y344" i="2"/>
  <c r="AF344" i="2" s="1"/>
  <c r="Y335" i="2"/>
  <c r="Y326" i="2"/>
  <c r="Y348" i="2"/>
  <c r="Y339" i="2"/>
  <c r="Y330" i="2"/>
  <c r="AF330" i="2" s="1"/>
  <c r="Y355" i="2"/>
  <c r="AF355" i="2" s="1"/>
  <c r="Y346" i="2"/>
  <c r="Y337" i="2"/>
  <c r="AF337" i="2" s="1"/>
  <c r="Y328" i="2"/>
  <c r="AF328" i="2" s="1"/>
  <c r="Y212" i="2"/>
  <c r="Y237" i="2"/>
  <c r="Y208" i="2"/>
  <c r="AD202" i="2" s="1"/>
  <c r="Y205" i="2"/>
  <c r="Y224" i="2"/>
  <c r="Y215" i="2"/>
  <c r="Y235" i="2"/>
  <c r="Y226" i="2"/>
  <c r="M169" i="2"/>
  <c r="M199" i="2"/>
  <c r="AF199" i="2" s="1"/>
  <c r="M190" i="2"/>
  <c r="M181" i="2"/>
  <c r="AF181" i="2" s="1"/>
  <c r="Y230" i="2"/>
  <c r="M167" i="2"/>
  <c r="M197" i="2"/>
  <c r="AF197" i="2" s="1"/>
  <c r="M188" i="2"/>
  <c r="AF188" i="2" s="1"/>
  <c r="M179" i="2"/>
  <c r="Y234" i="2"/>
  <c r="AF234" i="2" s="1"/>
  <c r="M171" i="2"/>
  <c r="AF171" i="2" s="1"/>
  <c r="M201" i="2"/>
  <c r="AF201" i="2" s="1"/>
  <c r="M192" i="2"/>
  <c r="AF192" i="2" s="1"/>
  <c r="M183" i="2"/>
  <c r="M174" i="2"/>
  <c r="AF174" i="2" s="1"/>
  <c r="M376" i="2"/>
  <c r="AF376" i="2" s="1"/>
  <c r="M367" i="2"/>
  <c r="AF367" i="2" s="1"/>
  <c r="Y94" i="2"/>
  <c r="Y113" i="2"/>
  <c r="Y117" i="2"/>
  <c r="Y31" i="2"/>
  <c r="Y36" i="2"/>
  <c r="Y27" i="2"/>
  <c r="Y9" i="2"/>
  <c r="Y25" i="2"/>
  <c r="Y16" i="2"/>
  <c r="Y7" i="2"/>
  <c r="Y23" i="2"/>
  <c r="Y14" i="2"/>
  <c r="Y5" i="2"/>
  <c r="M407" i="2"/>
  <c r="AF407" i="2" s="1"/>
  <c r="M415" i="2"/>
  <c r="M364" i="2"/>
  <c r="M371" i="2"/>
  <c r="M387" i="2"/>
  <c r="M398" i="2"/>
  <c r="M323" i="2"/>
  <c r="N322" i="2" s="1"/>
  <c r="M333" i="2"/>
  <c r="M342" i="2"/>
  <c r="AF342" i="2" s="1"/>
  <c r="M351" i="2"/>
  <c r="M360" i="2"/>
  <c r="M286" i="2"/>
  <c r="AF286" i="2" s="1"/>
  <c r="M293" i="2"/>
  <c r="AF293" i="2" s="1"/>
  <c r="M295" i="2"/>
  <c r="AF295" i="2" s="1"/>
  <c r="M304" i="2"/>
  <c r="AF304" i="2" s="1"/>
  <c r="M311" i="2"/>
  <c r="AF311" i="2" s="1"/>
  <c r="M313" i="2"/>
  <c r="AF313" i="2" s="1"/>
  <c r="M320" i="2"/>
  <c r="AF320" i="2" s="1"/>
  <c r="M277" i="2"/>
  <c r="M281" i="2"/>
  <c r="M264" i="2"/>
  <c r="M266" i="2"/>
  <c r="AF266" i="2" s="1"/>
  <c r="M268" i="2"/>
  <c r="M271" i="2"/>
  <c r="AF271" i="2" s="1"/>
  <c r="M246" i="2"/>
  <c r="M248" i="2"/>
  <c r="M250" i="2"/>
  <c r="M253" i="2"/>
  <c r="AF253" i="2" s="1"/>
  <c r="M255" i="2"/>
  <c r="M257" i="2"/>
  <c r="AF257" i="2" s="1"/>
  <c r="M259" i="2"/>
  <c r="AF259" i="2" s="1"/>
  <c r="M245" i="2"/>
  <c r="AF245" i="2" s="1"/>
  <c r="M87" i="2"/>
  <c r="AF87" i="2" s="1"/>
  <c r="M94" i="2"/>
  <c r="M103" i="2"/>
  <c r="M112" i="2"/>
  <c r="M121" i="2"/>
  <c r="AF121" i="2" s="1"/>
  <c r="M50" i="2"/>
  <c r="M52" i="2"/>
  <c r="M59" i="2"/>
  <c r="AF59" i="2" s="1"/>
  <c r="M61" i="2"/>
  <c r="M67" i="2"/>
  <c r="M70" i="2"/>
  <c r="AF70" i="2" s="1"/>
  <c r="M72" i="2"/>
  <c r="AF72" i="2" s="1"/>
  <c r="M74" i="2"/>
  <c r="AF74" i="2" s="1"/>
  <c r="M76" i="2"/>
  <c r="M79" i="2"/>
  <c r="M81" i="2"/>
  <c r="Y2" i="2"/>
  <c r="Y22" i="2"/>
  <c r="Y13" i="2"/>
  <c r="Y4" i="2"/>
  <c r="Y47" i="2"/>
  <c r="Y76" i="2"/>
  <c r="Y67" i="2"/>
  <c r="Y58" i="2"/>
  <c r="Y51" i="2"/>
  <c r="Y80" i="2"/>
  <c r="AF80" i="2" s="1"/>
  <c r="Y71" i="2"/>
  <c r="AF71" i="2" s="1"/>
  <c r="Y62" i="2"/>
  <c r="M386" i="2"/>
  <c r="M368" i="2"/>
  <c r="Y98" i="2"/>
  <c r="AF98" i="2" s="1"/>
  <c r="Y89" i="2"/>
  <c r="AF89" i="2" s="1"/>
  <c r="Y82" i="2"/>
  <c r="Y118" i="2"/>
  <c r="Y115" i="2"/>
  <c r="M233" i="2"/>
  <c r="AF233" i="2" s="1"/>
  <c r="M224" i="2"/>
  <c r="AF224" i="2" s="1"/>
  <c r="M215" i="2"/>
  <c r="AF215" i="2" s="1"/>
  <c r="M206" i="2"/>
  <c r="M195" i="2"/>
  <c r="AF195" i="2" s="1"/>
  <c r="M186" i="2"/>
  <c r="AF186" i="2" s="1"/>
  <c r="M177" i="2"/>
  <c r="Y202" i="2"/>
  <c r="AF202" i="2" s="1"/>
  <c r="M567" i="2"/>
  <c r="M587" i="2"/>
  <c r="AF587" i="2" s="1"/>
  <c r="M578" i="2"/>
  <c r="AF578" i="2" s="1"/>
  <c r="Y322" i="2"/>
  <c r="Y349" i="2"/>
  <c r="Y331" i="2"/>
  <c r="Y376" i="2"/>
  <c r="Y400" i="2"/>
  <c r="Y382" i="2"/>
  <c r="M555" i="2"/>
  <c r="M546" i="2"/>
  <c r="AF546" i="2" s="1"/>
  <c r="M537" i="2"/>
  <c r="AF537" i="2" s="1"/>
  <c r="M528" i="2"/>
  <c r="AF528" i="2" s="1"/>
  <c r="Y424" i="2"/>
  <c r="Y415" i="2"/>
  <c r="M628" i="2"/>
  <c r="AF628" i="2" s="1"/>
  <c r="M634" i="2"/>
  <c r="M607" i="2"/>
  <c r="AF607" i="2" s="1"/>
  <c r="Y475" i="2"/>
  <c r="AF475" i="2" s="1"/>
  <c r="Y466" i="2"/>
  <c r="Y451" i="2"/>
  <c r="M619" i="2"/>
  <c r="AF619" i="2" s="1"/>
  <c r="M625" i="2"/>
  <c r="Y460" i="2"/>
  <c r="Y517" i="2"/>
  <c r="AF517" i="2" s="1"/>
  <c r="M408" i="2"/>
  <c r="Y541" i="2"/>
  <c r="AF541" i="2" s="1"/>
  <c r="Y538" i="2"/>
  <c r="Y577" i="2"/>
  <c r="AF577" i="2" s="1"/>
  <c r="Y601" i="2"/>
  <c r="AF601" i="2" s="1"/>
  <c r="Y595" i="2"/>
  <c r="Y580" i="2"/>
  <c r="Y592" i="2"/>
  <c r="Y550" i="2"/>
  <c r="AF550" i="2" s="1"/>
  <c r="Y289" i="2"/>
  <c r="M353" i="2"/>
  <c r="AF353" i="2" s="1"/>
  <c r="AF581" i="2"/>
  <c r="AF167" i="2"/>
  <c r="M385" i="2"/>
  <c r="AF385" i="2" s="1"/>
  <c r="M401" i="2"/>
  <c r="AF237" i="2"/>
  <c r="AF210" i="2"/>
  <c r="AF99" i="2"/>
  <c r="Y568" i="2"/>
  <c r="AF568" i="2" s="1"/>
  <c r="Y570" i="2"/>
  <c r="AF570" i="2" s="1"/>
  <c r="M622" i="2"/>
  <c r="M637" i="2"/>
  <c r="M627" i="2"/>
  <c r="M610" i="2"/>
  <c r="M633" i="2"/>
  <c r="M616" i="2"/>
  <c r="M606" i="2"/>
  <c r="Y448" i="2"/>
  <c r="Y481" i="2"/>
  <c r="Y472" i="2"/>
  <c r="AF472" i="2" s="1"/>
  <c r="Y463" i="2"/>
  <c r="Y476" i="2"/>
  <c r="Y467" i="2"/>
  <c r="Y459" i="2"/>
  <c r="Y361" i="2"/>
  <c r="Y358" i="2"/>
  <c r="Y214" i="2"/>
  <c r="AF214" i="2" s="1"/>
  <c r="Y121" i="2"/>
  <c r="Y112" i="2"/>
  <c r="AF112" i="2" s="1"/>
  <c r="Y103" i="2"/>
  <c r="AF103" i="2" s="1"/>
  <c r="Y85" i="2"/>
  <c r="Y35" i="2"/>
  <c r="Y41" i="2"/>
  <c r="Y29" i="2"/>
  <c r="M379" i="2"/>
  <c r="M382" i="2"/>
  <c r="M390" i="2"/>
  <c r="AF390" i="2" s="1"/>
  <c r="M288" i="2"/>
  <c r="M290" i="2"/>
  <c r="AF290" i="2" s="1"/>
  <c r="M297" i="2"/>
  <c r="M299" i="2"/>
  <c r="AF299" i="2" s="1"/>
  <c r="M301" i="2"/>
  <c r="M306" i="2"/>
  <c r="M308" i="2"/>
  <c r="AF308" i="2" s="1"/>
  <c r="M310" i="2"/>
  <c r="AF310" i="2" s="1"/>
  <c r="M315" i="2"/>
  <c r="M317" i="2"/>
  <c r="AF317" i="2" s="1"/>
  <c r="M319" i="2"/>
  <c r="M274" i="2"/>
  <c r="M45" i="2"/>
  <c r="AF45" i="2" s="1"/>
  <c r="M47" i="2"/>
  <c r="AF47" i="2" s="1"/>
  <c r="M49" i="2"/>
  <c r="AF49" i="2" s="1"/>
  <c r="M54" i="2"/>
  <c r="AF54" i="2" s="1"/>
  <c r="M56" i="2"/>
  <c r="AF56" i="2" s="1"/>
  <c r="M58" i="2"/>
  <c r="M63" i="2"/>
  <c r="M65" i="2"/>
  <c r="M395" i="2"/>
  <c r="M377" i="2"/>
  <c r="AF377" i="2" s="1"/>
  <c r="M193" i="2"/>
  <c r="M184" i="2"/>
  <c r="AF184" i="2" s="1"/>
  <c r="AF256" i="2"/>
  <c r="AF486" i="2"/>
  <c r="AF307" i="2"/>
  <c r="AF548" i="2"/>
  <c r="AF557" i="2"/>
  <c r="AF461" i="2"/>
  <c r="AF479" i="2"/>
  <c r="AF218" i="2"/>
  <c r="AF617" i="2"/>
  <c r="AF544" i="2"/>
  <c r="AF389" i="2"/>
  <c r="M170" i="2"/>
  <c r="Y274" i="2"/>
  <c r="Y265" i="2"/>
  <c r="AF265" i="2" s="1"/>
  <c r="Y247" i="2"/>
  <c r="Y364" i="2"/>
  <c r="Y454" i="2"/>
  <c r="Y490" i="2"/>
  <c r="AF298" i="2"/>
  <c r="AF590" i="2"/>
  <c r="AF300" i="2"/>
  <c r="AF66" i="2"/>
  <c r="Y622" i="2"/>
  <c r="M429" i="2"/>
  <c r="M511" i="2"/>
  <c r="M502" i="2"/>
  <c r="AF502" i="2" s="1"/>
  <c r="M493" i="2"/>
  <c r="M484" i="2"/>
  <c r="M285" i="2"/>
  <c r="N282" i="2" s="1"/>
  <c r="M294" i="2"/>
  <c r="AF294" i="2" s="1"/>
  <c r="M282" i="2"/>
  <c r="M90" i="2"/>
  <c r="AF90" i="2" s="1"/>
  <c r="M97" i="2"/>
  <c r="M106" i="2"/>
  <c r="AF106" i="2" s="1"/>
  <c r="M115" i="2"/>
  <c r="M86" i="2"/>
  <c r="AF86" i="2" s="1"/>
  <c r="Y42" i="2"/>
  <c r="AF487" i="2"/>
  <c r="AF485" i="2"/>
  <c r="AF284" i="2"/>
  <c r="AF109" i="2"/>
  <c r="AF176" i="2"/>
  <c r="AF163" i="2"/>
  <c r="AF216" i="2"/>
  <c r="AF225" i="2"/>
  <c r="AF594" i="2"/>
  <c r="AF536" i="2"/>
  <c r="AF501" i="2"/>
  <c r="AF431" i="2"/>
  <c r="AF168" i="2"/>
  <c r="AF605" i="2"/>
  <c r="AF576" i="2"/>
  <c r="AF491" i="2"/>
  <c r="AF368" i="2"/>
  <c r="AF346" i="2"/>
  <c r="AF272" i="2"/>
  <c r="AF254" i="2"/>
  <c r="AF116" i="2"/>
  <c r="AF77" i="2"/>
  <c r="AF373" i="2"/>
  <c r="AF335" i="2"/>
  <c r="AF244" i="2"/>
  <c r="AF164" i="2"/>
  <c r="AF555" i="2"/>
  <c r="AF450" i="2"/>
  <c r="AF309" i="2"/>
  <c r="AF468" i="2"/>
  <c r="AF318" i="2"/>
  <c r="AF85" i="2"/>
  <c r="AF177" i="2"/>
  <c r="AF187" i="2"/>
  <c r="M122" i="2"/>
  <c r="AF609" i="2"/>
  <c r="AF363" i="2"/>
  <c r="AF494" i="2"/>
  <c r="AF302" i="2"/>
  <c r="AF267" i="2"/>
  <c r="AF209" i="2"/>
  <c r="AF82" i="2"/>
  <c r="AF217" i="2"/>
  <c r="AF520" i="2"/>
  <c r="AF204" i="2"/>
  <c r="AF231" i="2"/>
  <c r="AF580" i="2"/>
  <c r="AF533" i="2"/>
  <c r="AF551" i="2"/>
  <c r="AF560" i="2"/>
  <c r="AF516" i="2"/>
  <c r="AF473" i="2"/>
  <c r="AF428" i="2"/>
  <c r="AF375" i="2"/>
  <c r="AF203" i="2"/>
  <c r="AF221" i="2"/>
  <c r="AF230" i="2"/>
  <c r="AF611" i="2"/>
  <c r="AF497" i="2"/>
  <c r="AF506" i="2"/>
  <c r="AF403" i="2"/>
  <c r="AF401" i="2"/>
  <c r="AF336" i="2"/>
  <c r="AF354" i="2"/>
  <c r="AF305" i="2"/>
  <c r="AF251" i="2"/>
  <c r="AF53" i="2"/>
  <c r="AF270" i="2"/>
  <c r="AF96" i="2"/>
  <c r="AF211" i="2"/>
  <c r="AF220" i="2"/>
  <c r="AF229" i="2"/>
  <c r="AF238" i="2"/>
  <c r="AF625" i="2"/>
  <c r="AF634" i="2"/>
  <c r="AF564" i="2"/>
  <c r="AF347" i="2"/>
  <c r="AF64" i="2"/>
  <c r="AF68" i="2"/>
  <c r="AF438" i="2"/>
  <c r="AF332" i="2"/>
  <c r="AF261" i="2"/>
  <c r="AF78" i="2"/>
  <c r="AF183" i="2"/>
  <c r="AF175" i="2"/>
  <c r="AB602" i="2"/>
  <c r="M11" i="2"/>
  <c r="M20" i="2"/>
  <c r="AF20" i="2" s="1"/>
  <c r="M29" i="2"/>
  <c r="AF29" i="2" s="1"/>
  <c r="M38" i="2"/>
  <c r="M149" i="2"/>
  <c r="AF149" i="2" s="1"/>
  <c r="M12" i="2"/>
  <c r="M39" i="2"/>
  <c r="AF39" i="2" s="1"/>
  <c r="M124" i="2"/>
  <c r="AF124" i="2" s="1"/>
  <c r="M151" i="2"/>
  <c r="AF151" i="2" s="1"/>
  <c r="M7" i="2"/>
  <c r="M25" i="2"/>
  <c r="M34" i="2"/>
  <c r="AF34" i="2" s="1"/>
  <c r="M138" i="2"/>
  <c r="AF138" i="2" s="1"/>
  <c r="M14" i="2"/>
  <c r="AF14" i="2" s="1"/>
  <c r="M23" i="2"/>
  <c r="M32" i="2"/>
  <c r="AF32" i="2" s="1"/>
  <c r="M41" i="2"/>
  <c r="M128" i="2"/>
  <c r="M137" i="2"/>
  <c r="AF137" i="2" s="1"/>
  <c r="M146" i="2"/>
  <c r="AF146" i="2" s="1"/>
  <c r="M155" i="2"/>
  <c r="AF155" i="2" s="1"/>
  <c r="M6" i="2"/>
  <c r="AF6" i="2" s="1"/>
  <c r="M15" i="2"/>
  <c r="M24" i="2"/>
  <c r="AF24" i="2" s="1"/>
  <c r="M33" i="2"/>
  <c r="AF33" i="2" s="1"/>
  <c r="M3" i="2"/>
  <c r="AF3" i="2" s="1"/>
  <c r="M2" i="2"/>
  <c r="M130" i="2"/>
  <c r="AF130" i="2" s="1"/>
  <c r="M139" i="2"/>
  <c r="M148" i="2"/>
  <c r="AF148" i="2" s="1"/>
  <c r="M157" i="2"/>
  <c r="AF157" i="2" s="1"/>
  <c r="M10" i="2"/>
  <c r="AF10" i="2" s="1"/>
  <c r="M19" i="2"/>
  <c r="M28" i="2"/>
  <c r="M37" i="2"/>
  <c r="AF37" i="2" s="1"/>
  <c r="M126" i="2"/>
  <c r="AF126" i="2" s="1"/>
  <c r="M135" i="2"/>
  <c r="AF135" i="2" s="1"/>
  <c r="M144" i="2"/>
  <c r="AF144" i="2" s="1"/>
  <c r="M153" i="2"/>
  <c r="M125" i="2"/>
  <c r="M5" i="2"/>
  <c r="M131" i="2"/>
  <c r="AF131" i="2" s="1"/>
  <c r="M158" i="2"/>
  <c r="AF158" i="2" s="1"/>
  <c r="M21" i="2"/>
  <c r="M30" i="2"/>
  <c r="AF30" i="2" s="1"/>
  <c r="M142" i="2"/>
  <c r="AF142" i="2" s="1"/>
  <c r="M160" i="2"/>
  <c r="AF160" i="2" s="1"/>
  <c r="M129" i="2"/>
  <c r="AF129" i="2" s="1"/>
  <c r="M147" i="2"/>
  <c r="M8" i="2"/>
  <c r="M17" i="2"/>
  <c r="AF17" i="2" s="1"/>
  <c r="M26" i="2"/>
  <c r="M35" i="2"/>
  <c r="M134" i="2"/>
  <c r="AF134" i="2" s="1"/>
  <c r="M143" i="2"/>
  <c r="AF143" i="2" s="1"/>
  <c r="M152" i="2"/>
  <c r="M161" i="2"/>
  <c r="AF161" i="2" s="1"/>
  <c r="M9" i="2"/>
  <c r="AF9" i="2" s="1"/>
  <c r="M18" i="2"/>
  <c r="AF18" i="2" s="1"/>
  <c r="M27" i="2"/>
  <c r="AF27" i="2" s="1"/>
  <c r="M36" i="2"/>
  <c r="M127" i="2"/>
  <c r="AF127" i="2" s="1"/>
  <c r="M136" i="2"/>
  <c r="M145" i="2"/>
  <c r="M154" i="2"/>
  <c r="AF154" i="2" s="1"/>
  <c r="M4" i="2"/>
  <c r="M13" i="2"/>
  <c r="AF13" i="2" s="1"/>
  <c r="M22" i="2"/>
  <c r="AF22" i="2" s="1"/>
  <c r="M31" i="2"/>
  <c r="M40" i="2"/>
  <c r="M123" i="2"/>
  <c r="M132" i="2"/>
  <c r="M141" i="2"/>
  <c r="AF141" i="2" s="1"/>
  <c r="M150" i="2"/>
  <c r="M159" i="2"/>
  <c r="R162" i="2"/>
  <c r="M140" i="2"/>
  <c r="AF140" i="2" s="1"/>
  <c r="M133" i="2"/>
  <c r="AF133" i="2" s="1"/>
  <c r="M16" i="2"/>
  <c r="AF16" i="2" s="1"/>
  <c r="M156" i="2"/>
  <c r="AF156" i="2" s="1"/>
  <c r="R482" i="2"/>
  <c r="O602" i="2"/>
  <c r="AE82" i="2" l="1"/>
  <c r="AF136" i="2"/>
  <c r="AF19" i="2"/>
  <c r="AF12" i="2"/>
  <c r="AF282" i="2"/>
  <c r="AF264" i="2"/>
  <c r="S362" i="2"/>
  <c r="AF179" i="2"/>
  <c r="AF623" i="2"/>
  <c r="AF454" i="2"/>
  <c r="AF457" i="2"/>
  <c r="AB522" i="2"/>
  <c r="AF413" i="2"/>
  <c r="AE442" i="2"/>
  <c r="AD362" i="2"/>
  <c r="AA322" i="2"/>
  <c r="AD242" i="2"/>
  <c r="AF596" i="2"/>
  <c r="AF239" i="2"/>
  <c r="AD122" i="2"/>
  <c r="N42" i="2"/>
  <c r="AF269" i="2"/>
  <c r="AF350" i="2"/>
  <c r="Q322" i="2"/>
  <c r="AF369" i="2"/>
  <c r="AF383" i="2"/>
  <c r="AB162" i="2"/>
  <c r="AF539" i="2"/>
  <c r="AF235" i="2"/>
  <c r="AF180" i="2"/>
  <c r="AF489" i="2"/>
  <c r="P482" i="2"/>
  <c r="Q442" i="2"/>
  <c r="AF640" i="2"/>
  <c r="AF553" i="2"/>
  <c r="AF95" i="2"/>
  <c r="AD42" i="2"/>
  <c r="AF339" i="2"/>
  <c r="AF638" i="2"/>
  <c r="AF462" i="2"/>
  <c r="O522" i="2"/>
  <c r="AF391" i="2"/>
  <c r="AF338" i="2"/>
  <c r="AF508" i="2"/>
  <c r="AF205" i="2"/>
  <c r="AF232" i="2"/>
  <c r="AF455" i="2"/>
  <c r="AF603" i="2"/>
  <c r="AF153" i="2"/>
  <c r="AF395" i="2"/>
  <c r="AF306" i="2"/>
  <c r="AF379" i="2"/>
  <c r="AF62" i="2"/>
  <c r="AF51" i="2"/>
  <c r="P242" i="2"/>
  <c r="AF150" i="2"/>
  <c r="AF123" i="2"/>
  <c r="AF5" i="2"/>
  <c r="AF41" i="2"/>
  <c r="AF268" i="2"/>
  <c r="AF281" i="2"/>
  <c r="AF566" i="2"/>
  <c r="AE562" i="2"/>
  <c r="AF584" i="2"/>
  <c r="AF527" i="2"/>
  <c r="AF83" i="2"/>
  <c r="AF118" i="2"/>
  <c r="AF444" i="2"/>
  <c r="P42" i="2"/>
  <c r="P522" i="2"/>
  <c r="R442" i="2"/>
  <c r="AF159" i="2"/>
  <c r="AF132" i="2"/>
  <c r="AF31" i="2"/>
  <c r="AF125" i="2"/>
  <c r="AF28" i="2"/>
  <c r="AF7" i="2"/>
  <c r="AC562" i="2"/>
  <c r="AE282" i="2"/>
  <c r="AF482" i="2"/>
  <c r="AF162" i="2"/>
  <c r="AF526" i="2"/>
  <c r="AF315" i="2"/>
  <c r="AF591" i="2"/>
  <c r="AF190" i="2"/>
  <c r="AD402" i="2"/>
  <c r="R82" i="2"/>
  <c r="N562" i="2"/>
  <c r="S402" i="2"/>
  <c r="R402" i="2"/>
  <c r="AF152" i="2"/>
  <c r="AF35" i="2"/>
  <c r="AF8" i="2"/>
  <c r="AF21" i="2"/>
  <c r="S162" i="2"/>
  <c r="AF128" i="2"/>
  <c r="Z522" i="2"/>
  <c r="AF283" i="2"/>
  <c r="AF459" i="2"/>
  <c r="AF463" i="2"/>
  <c r="AF633" i="2"/>
  <c r="AF511" i="2"/>
  <c r="AF364" i="2"/>
  <c r="AF301" i="2"/>
  <c r="AF358" i="2"/>
  <c r="AF610" i="2"/>
  <c r="AF466" i="2"/>
  <c r="AF424" i="2"/>
  <c r="AF61" i="2"/>
  <c r="AF50" i="2"/>
  <c r="AF255" i="2"/>
  <c r="AF416" i="2"/>
  <c r="AF119" i="2"/>
  <c r="AF324" i="2"/>
  <c r="AF97" i="2"/>
  <c r="AF493" i="2"/>
  <c r="AF490" i="2"/>
  <c r="AF63" i="2"/>
  <c r="AF288" i="2"/>
  <c r="AF382" i="2"/>
  <c r="AF538" i="2"/>
  <c r="AF567" i="2"/>
  <c r="AF115" i="2"/>
  <c r="AF67" i="2"/>
  <c r="AF76" i="2"/>
  <c r="AF94" i="2"/>
  <c r="Q242" i="2"/>
  <c r="AF277" i="2"/>
  <c r="AF351" i="2"/>
  <c r="AF371" i="2"/>
  <c r="AF113" i="2"/>
  <c r="AF208" i="2"/>
  <c r="AF626" i="2"/>
  <c r="AF477" i="2"/>
  <c r="AF445" i="2"/>
  <c r="AF530" i="2"/>
  <c r="AF442" i="2"/>
  <c r="AF303" i="2"/>
  <c r="AF608" i="2"/>
  <c r="AF559" i="2"/>
  <c r="AF345" i="2"/>
  <c r="AF432" i="2"/>
  <c r="AF285" i="2"/>
  <c r="AF440" i="2"/>
  <c r="AF618" i="2"/>
  <c r="AF632" i="2"/>
  <c r="AF535" i="2"/>
  <c r="AF88" i="2"/>
  <c r="AF102" i="2"/>
  <c r="AF392" i="2"/>
  <c r="AF73" i="2"/>
  <c r="AF326" i="2"/>
  <c r="AF359" i="2"/>
  <c r="AF582" i="2"/>
  <c r="AF637" i="2"/>
  <c r="AF629" i="2"/>
  <c r="AD602" i="2"/>
  <c r="AF480" i="2"/>
  <c r="AF524" i="2"/>
  <c r="AF498" i="2"/>
  <c r="AF542" i="2"/>
  <c r="AF399" i="2"/>
  <c r="AF292" i="2"/>
  <c r="AF321" i="2"/>
  <c r="AF503" i="2"/>
  <c r="AF499" i="2"/>
  <c r="N482" i="2"/>
  <c r="AF510" i="2"/>
  <c r="AF258" i="2"/>
  <c r="AF172" i="2"/>
  <c r="AF223" i="2"/>
  <c r="AF81" i="2"/>
  <c r="AF52" i="2"/>
  <c r="O402" i="2"/>
  <c r="Z2" i="2"/>
  <c r="O162" i="2"/>
  <c r="AF443" i="2"/>
  <c r="N442" i="2"/>
  <c r="O442" i="2"/>
  <c r="AF602" i="2"/>
  <c r="R602" i="2"/>
  <c r="N602" i="2"/>
  <c r="AC522" i="2"/>
  <c r="AA522" i="2"/>
  <c r="AC402" i="2"/>
  <c r="AA402" i="2"/>
  <c r="Z402" i="2"/>
  <c r="AE402" i="2"/>
  <c r="P362" i="2"/>
  <c r="Q362" i="2"/>
  <c r="Z482" i="2"/>
  <c r="O42" i="2"/>
  <c r="Q82" i="2"/>
  <c r="R522" i="2"/>
  <c r="P442" i="2"/>
  <c r="P82" i="2"/>
  <c r="N402" i="2"/>
  <c r="AF38" i="2"/>
  <c r="AB202" i="2"/>
  <c r="AE42" i="2"/>
  <c r="AD282" i="2"/>
  <c r="AE482" i="2"/>
  <c r="AD2" i="2"/>
  <c r="N202" i="2"/>
  <c r="AF522" i="2"/>
  <c r="AF408" i="2"/>
  <c r="AF429" i="2"/>
  <c r="AF246" i="2"/>
  <c r="AF467" i="2"/>
  <c r="AF606" i="2"/>
  <c r="AC282" i="2"/>
  <c r="AA282" i="2"/>
  <c r="R562" i="2"/>
  <c r="AF207" i="2"/>
  <c r="AC202" i="2"/>
  <c r="AA202" i="2"/>
  <c r="R202" i="2"/>
  <c r="Z122" i="2"/>
  <c r="AC122" i="2"/>
  <c r="AB122" i="2"/>
  <c r="AF84" i="2"/>
  <c r="AA82" i="2"/>
  <c r="R42" i="2"/>
  <c r="AF242" i="2"/>
  <c r="S242" i="2"/>
  <c r="O242" i="2"/>
  <c r="AF263" i="2"/>
  <c r="AF273" i="2"/>
  <c r="AF329" i="2"/>
  <c r="AC322" i="2"/>
  <c r="AB322" i="2"/>
  <c r="AF322" i="2"/>
  <c r="AD322" i="2"/>
  <c r="AF323" i="2"/>
  <c r="O322" i="2"/>
  <c r="R322" i="2"/>
  <c r="O282" i="2"/>
  <c r="P282" i="2"/>
  <c r="AF165" i="2"/>
  <c r="AC162" i="2"/>
  <c r="AA162" i="2"/>
  <c r="AF446" i="2"/>
  <c r="AC442" i="2"/>
  <c r="AA442" i="2"/>
  <c r="AF48" i="2"/>
  <c r="AA42" i="2"/>
  <c r="AB42" i="2"/>
  <c r="AF348" i="2"/>
  <c r="AC602" i="2"/>
  <c r="AA602" i="2"/>
  <c r="Z602" i="2"/>
  <c r="AE602" i="2"/>
  <c r="AD562" i="2"/>
  <c r="AB562" i="2"/>
  <c r="AF362" i="2"/>
  <c r="AC362" i="2"/>
  <c r="AA362" i="2"/>
  <c r="AF483" i="2"/>
  <c r="S482" i="2"/>
  <c r="P562" i="2"/>
  <c r="Q402" i="2"/>
  <c r="O482" i="2"/>
  <c r="N522" i="2"/>
  <c r="Q282" i="2"/>
  <c r="S42" i="2"/>
  <c r="Q562" i="2"/>
  <c r="P322" i="2"/>
  <c r="S602" i="2"/>
  <c r="R242" i="2"/>
  <c r="O362" i="2"/>
  <c r="S322" i="2"/>
  <c r="P202" i="2"/>
  <c r="Q162" i="2"/>
  <c r="AF11" i="2"/>
  <c r="Z202" i="2"/>
  <c r="AE162" i="2"/>
  <c r="AD442" i="2"/>
  <c r="AB362" i="2"/>
  <c r="Z362" i="2"/>
  <c r="AE522" i="2"/>
  <c r="AD82" i="2"/>
  <c r="AA562" i="2"/>
  <c r="N242" i="2"/>
  <c r="O562" i="2"/>
  <c r="Q482" i="2"/>
  <c r="S82" i="2"/>
  <c r="P602" i="2"/>
  <c r="S522" i="2"/>
  <c r="Q522" i="2"/>
  <c r="S282" i="2"/>
  <c r="R282" i="2"/>
  <c r="S442" i="2"/>
  <c r="Q42" i="2"/>
  <c r="S562" i="2"/>
  <c r="Q602" i="2"/>
  <c r="Q202" i="2"/>
  <c r="O82" i="2"/>
  <c r="R362" i="2"/>
  <c r="AF4" i="2"/>
  <c r="O202" i="2"/>
  <c r="AF2" i="2"/>
  <c r="AF23" i="2"/>
  <c r="P162" i="2"/>
  <c r="AE202" i="2"/>
  <c r="AD162" i="2"/>
  <c r="AB442" i="2"/>
  <c r="Z442" i="2"/>
  <c r="AE362" i="2"/>
  <c r="AD522" i="2"/>
  <c r="AB82" i="2"/>
  <c r="AC82" i="2"/>
  <c r="Z42" i="2"/>
  <c r="Z562" i="2"/>
  <c r="AE122" i="2"/>
  <c r="AB282" i="2"/>
  <c r="Z282" i="2"/>
  <c r="AA482" i="2"/>
  <c r="AC2" i="2"/>
  <c r="AB402" i="2"/>
  <c r="AA122" i="2"/>
  <c r="AF247" i="2"/>
  <c r="AA242" i="2"/>
  <c r="AC242" i="2"/>
  <c r="AB242" i="2"/>
  <c r="AF65" i="2"/>
  <c r="AF439" i="2"/>
  <c r="AF402" i="2"/>
  <c r="P402" i="2"/>
  <c r="AF40" i="2"/>
  <c r="AF145" i="2"/>
  <c r="AF36" i="2"/>
  <c r="AF26" i="2"/>
  <c r="AF147" i="2"/>
  <c r="AF139" i="2"/>
  <c r="AF15" i="2"/>
  <c r="AF25" i="2"/>
  <c r="AF58" i="2"/>
  <c r="AF361" i="2"/>
  <c r="AF481" i="2"/>
  <c r="AF451" i="2"/>
  <c r="AF226" i="2"/>
  <c r="AF474" i="2"/>
  <c r="AF366" i="2"/>
  <c r="AF513" i="2"/>
  <c r="AF572" i="2"/>
  <c r="AF562" i="2"/>
  <c r="AF75" i="2"/>
  <c r="AF111" i="2"/>
  <c r="AF356" i="2"/>
  <c r="AF340" i="2"/>
  <c r="AF42" i="2"/>
  <c r="AF484" i="2"/>
  <c r="AF448" i="2"/>
  <c r="AF400" i="2"/>
  <c r="S202" i="2"/>
  <c r="AF79" i="2"/>
  <c r="AF248" i="2"/>
  <c r="AF360" i="2"/>
  <c r="AF333" i="2"/>
  <c r="AF469" i="2"/>
  <c r="AF495" i="2"/>
  <c r="AF406" i="2"/>
  <c r="AF547" i="2"/>
  <c r="N162" i="2"/>
  <c r="AF169" i="2"/>
  <c r="AF396" i="2"/>
  <c r="AF206" i="2"/>
  <c r="AF250" i="2"/>
  <c r="Z82" i="2"/>
  <c r="AF415" i="2"/>
  <c r="AF386" i="2"/>
  <c r="AB2" i="2"/>
  <c r="AB482" i="2"/>
  <c r="AD482" i="2"/>
  <c r="AE2" i="2"/>
  <c r="AA2" i="2"/>
  <c r="AE322" i="2"/>
  <c r="Z322" i="2"/>
  <c r="AE242" i="2"/>
  <c r="Z242" i="2"/>
  <c r="AF170" i="2"/>
  <c r="AF297" i="2"/>
  <c r="AF478" i="2"/>
  <c r="N82" i="2"/>
  <c r="AF595" i="2"/>
  <c r="AF600" i="2"/>
  <c r="AF565" i="2"/>
  <c r="AF370" i="2"/>
  <c r="AF120" i="2"/>
  <c r="AG82" i="2" s="1"/>
  <c r="D4" i="9" s="1"/>
  <c r="AF252" i="2"/>
  <c r="AF343" i="2"/>
  <c r="AF334" i="2"/>
  <c r="AF380" i="2"/>
  <c r="AF289" i="2"/>
  <c r="AF460" i="2"/>
  <c r="AG442" i="2" s="1"/>
  <c r="AF574" i="2"/>
  <c r="AF349" i="2"/>
  <c r="AF393" i="2"/>
  <c r="AG362" i="2" s="1"/>
  <c r="AF583" i="2"/>
  <c r="AF592" i="2"/>
  <c r="AF352" i="2"/>
  <c r="AF331" i="2"/>
  <c r="AF372" i="2"/>
  <c r="AF631" i="2"/>
  <c r="AF274" i="2"/>
  <c r="AF622" i="2"/>
  <c r="AG2" i="2"/>
  <c r="D2" i="9" s="1"/>
  <c r="AF122" i="2"/>
  <c r="N122" i="2"/>
  <c r="O122" i="2"/>
  <c r="Q2" i="2"/>
  <c r="N2" i="2"/>
  <c r="R2" i="2"/>
  <c r="O2" i="2"/>
  <c r="S2" i="2"/>
  <c r="P2" i="2"/>
  <c r="Q122" i="2"/>
  <c r="S122" i="2"/>
  <c r="P122" i="2"/>
  <c r="R122" i="2"/>
  <c r="AG522" i="2" l="1"/>
  <c r="E8" i="9" s="1"/>
  <c r="G8" i="9"/>
  <c r="B4" i="9"/>
  <c r="AG42" i="2"/>
  <c r="D3" i="9" s="1"/>
  <c r="AG402" i="2"/>
  <c r="AG482" i="2"/>
  <c r="E7" i="9" s="1"/>
  <c r="AG202" i="2"/>
  <c r="F5" i="9" s="1"/>
  <c r="C8" i="9"/>
  <c r="D8" i="9"/>
  <c r="B8" i="9"/>
  <c r="AG282" i="2"/>
  <c r="D7" i="9" s="1"/>
  <c r="C4" i="9"/>
  <c r="AG162" i="2"/>
  <c r="F8" i="9"/>
  <c r="AG122" i="2"/>
  <c r="G2" i="9" s="1"/>
  <c r="AG242" i="2"/>
  <c r="C6" i="9" s="1"/>
  <c r="AG322" i="2"/>
  <c r="E3" i="9" s="1"/>
  <c r="D9" i="9"/>
  <c r="C9" i="9"/>
  <c r="B9" i="9"/>
  <c r="AG602" i="2"/>
  <c r="AG562" i="2"/>
  <c r="G6" i="9" s="1"/>
  <c r="C2" i="9"/>
  <c r="E2" i="9"/>
  <c r="B2" i="9"/>
  <c r="F2" i="9"/>
  <c r="F3" i="9"/>
  <c r="F4" i="9"/>
  <c r="E4" i="9"/>
  <c r="G4" i="9"/>
  <c r="G5" i="9"/>
  <c r="G7" i="9"/>
  <c r="F7" i="9"/>
  <c r="C3" i="9"/>
  <c r="B3" i="9" l="1"/>
  <c r="E5" i="9"/>
  <c r="D6" i="9"/>
  <c r="B6" i="9"/>
  <c r="H8" i="9"/>
  <c r="E6" i="9"/>
  <c r="C7" i="9"/>
  <c r="C5" i="9"/>
  <c r="D5" i="9"/>
  <c r="F6" i="9"/>
  <c r="G3" i="9"/>
  <c r="H3" i="9" s="1"/>
  <c r="B5" i="9"/>
  <c r="B7" i="9"/>
  <c r="H7" i="9" s="1"/>
  <c r="F9" i="9"/>
  <c r="G9" i="9"/>
  <c r="E9" i="9"/>
  <c r="H4" i="9"/>
  <c r="H2" i="9"/>
  <c r="H5" i="9" l="1"/>
  <c r="H6" i="9"/>
  <c r="H9" i="9"/>
</calcChain>
</file>

<file path=xl/sharedStrings.xml><?xml version="1.0" encoding="utf-8"?>
<sst xmlns="http://schemas.openxmlformats.org/spreadsheetml/2006/main" count="1069" uniqueCount="89">
  <si>
    <t>Species</t>
  </si>
  <si>
    <t>Depth (cm)</t>
  </si>
  <si>
    <t>Velocity (m/s)</t>
  </si>
  <si>
    <t>Distance from Bank Corrected</t>
  </si>
  <si>
    <t>Canopy Cover (points covered)</t>
  </si>
  <si>
    <t>Substrate Category</t>
  </si>
  <si>
    <t>bar control</t>
  </si>
  <si>
    <t>orn control</t>
  </si>
  <si>
    <t>ran control</t>
  </si>
  <si>
    <t>zni control</t>
  </si>
  <si>
    <t>pyr control</t>
  </si>
  <si>
    <t>crv control</t>
  </si>
  <si>
    <t>tal control</t>
  </si>
  <si>
    <t>ram control</t>
  </si>
  <si>
    <t>cse control</t>
  </si>
  <si>
    <t>ins control</t>
  </si>
  <si>
    <t>thl control</t>
  </si>
  <si>
    <t>lyn control</t>
  </si>
  <si>
    <t>rup control</t>
  </si>
  <si>
    <t>bai control</t>
  </si>
  <si>
    <t>etn control</t>
  </si>
  <si>
    <t>flv control</t>
  </si>
  <si>
    <t>Substrate Cateogry</t>
  </si>
  <si>
    <t>bar presence</t>
  </si>
  <si>
    <t>ran presence</t>
  </si>
  <si>
    <t>zni presence</t>
  </si>
  <si>
    <t>pyr presence</t>
  </si>
  <si>
    <t>crv presence</t>
  </si>
  <si>
    <t>orn presence</t>
  </si>
  <si>
    <t>tal presence</t>
  </si>
  <si>
    <t>ram presence</t>
  </si>
  <si>
    <t>cse presence</t>
  </si>
  <si>
    <t>ins presence</t>
  </si>
  <si>
    <t>thl presence</t>
  </si>
  <si>
    <t>lyn presence</t>
  </si>
  <si>
    <t>rup presence</t>
  </si>
  <si>
    <t>bai presence</t>
  </si>
  <si>
    <t>etn presence</t>
  </si>
  <si>
    <t>flv presence</t>
  </si>
  <si>
    <t>Depth</t>
  </si>
  <si>
    <t>Velocity</t>
  </si>
  <si>
    <t>Max</t>
  </si>
  <si>
    <t>Min</t>
  </si>
  <si>
    <t>Distance from Bank</t>
  </si>
  <si>
    <t>Canopy Cover</t>
  </si>
  <si>
    <t>Substrat Category</t>
  </si>
  <si>
    <t>bai</t>
  </si>
  <si>
    <t>bar</t>
  </si>
  <si>
    <t>crv</t>
  </si>
  <si>
    <t>cse</t>
  </si>
  <si>
    <t>etn</t>
  </si>
  <si>
    <t>flv</t>
  </si>
  <si>
    <t>ins</t>
  </si>
  <si>
    <t>lyn</t>
  </si>
  <si>
    <t>pyr</t>
  </si>
  <si>
    <t>ram</t>
  </si>
  <si>
    <t>ran</t>
  </si>
  <si>
    <t>rup</t>
  </si>
  <si>
    <t>tal</t>
  </si>
  <si>
    <t>thl</t>
  </si>
  <si>
    <t>zni</t>
  </si>
  <si>
    <t>orn</t>
  </si>
  <si>
    <t>bai-cse</t>
  </si>
  <si>
    <t>bar-orn</t>
  </si>
  <si>
    <t>crv-pyr</t>
  </si>
  <si>
    <t>etn-flv</t>
  </si>
  <si>
    <t>ins-thl</t>
  </si>
  <si>
    <t>lyn-rup</t>
  </si>
  <si>
    <t>ram-tal</t>
  </si>
  <si>
    <t>ran-zni</t>
  </si>
  <si>
    <t># Points Matching b/w species in this habitat</t>
  </si>
  <si>
    <t>Species Pair</t>
  </si>
  <si>
    <t>Aa</t>
  </si>
  <si>
    <t>Ba</t>
  </si>
  <si>
    <t>ABa</t>
  </si>
  <si>
    <t>Bb</t>
  </si>
  <si>
    <t>Ab</t>
  </si>
  <si>
    <t xml:space="preserve">ABb </t>
  </si>
  <si>
    <t>EI</t>
  </si>
  <si>
    <t>Distance from Bank (% stream width)</t>
  </si>
  <si>
    <t>Other Species Overlap (Points suitable for species B in habitat A)</t>
  </si>
  <si>
    <t>Own Species Overlap (Points suitable for species A in habitat A)</t>
  </si>
  <si>
    <t>ABb</t>
  </si>
  <si>
    <t>point occupied by both species A and B in habitat b</t>
  </si>
  <si>
    <t>point occupied by both species A and B in habitat a</t>
  </si>
  <si>
    <t>point occupied ONLY by species A in habitat a</t>
  </si>
  <si>
    <t>point occupied ONLY by species B in habitat a</t>
  </si>
  <si>
    <t>point occupied ONLY by species B in habitat b</t>
  </si>
  <si>
    <t>point occupied ONLY by species A in habitat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</si>
</sst>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1"/>
  <sheetViews>
    <sheetView tabSelected="1" workbookViewId="0"/>
  </sheetViews>
  <sheetFormatPr defaultColWidth="13" defaultRowHeight="15" x14ac:dyDescent="0.25"/>
  <cols>
    <col min="1" max="1" width="13.140625" bestFit="1" customWidth="1"/>
    <col min="2" max="2" width="10.85546875" bestFit="1" customWidth="1"/>
    <col min="3" max="3" width="13.7109375" style="1" bestFit="1" customWidth="1"/>
    <col min="4" max="4" width="34.42578125" bestFit="1" customWidth="1"/>
    <col min="5" max="5" width="28.7109375" bestFit="1" customWidth="1"/>
    <col min="6" max="6" width="18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79</v>
      </c>
      <c r="E1" t="s">
        <v>4</v>
      </c>
      <c r="F1" t="s">
        <v>22</v>
      </c>
    </row>
    <row r="2" spans="1:6" x14ac:dyDescent="0.25">
      <c r="A2" t="s">
        <v>36</v>
      </c>
      <c r="B2">
        <v>23</v>
      </c>
      <c r="C2" s="1">
        <v>0.36576000000000003</v>
      </c>
      <c r="D2" s="1">
        <v>0.21859039836567926</v>
      </c>
      <c r="E2" s="2">
        <v>92</v>
      </c>
      <c r="F2">
        <v>3</v>
      </c>
    </row>
    <row r="3" spans="1:6" x14ac:dyDescent="0.25">
      <c r="A3" t="s">
        <v>36</v>
      </c>
      <c r="B3">
        <v>23</v>
      </c>
      <c r="C3" s="1">
        <v>0.36576000000000003</v>
      </c>
      <c r="D3" s="1">
        <v>0.47497446373850871</v>
      </c>
      <c r="E3" s="2">
        <v>94</v>
      </c>
      <c r="F3">
        <v>3</v>
      </c>
    </row>
    <row r="4" spans="1:6" x14ac:dyDescent="0.25">
      <c r="A4" t="s">
        <v>36</v>
      </c>
      <c r="B4">
        <v>28</v>
      </c>
      <c r="C4" s="1">
        <v>9.1440000000000007E-2</v>
      </c>
      <c r="D4" s="1">
        <v>0.16956077630234934</v>
      </c>
      <c r="E4" s="2">
        <v>91</v>
      </c>
      <c r="F4">
        <v>4</v>
      </c>
    </row>
    <row r="5" spans="1:6" x14ac:dyDescent="0.25">
      <c r="A5" t="s">
        <v>36</v>
      </c>
      <c r="B5">
        <v>30</v>
      </c>
      <c r="C5" s="1">
        <v>9.1440000000000007E-2</v>
      </c>
      <c r="D5" s="1">
        <v>0.14096016343207354</v>
      </c>
      <c r="E5" s="2">
        <v>94</v>
      </c>
      <c r="F5">
        <v>3</v>
      </c>
    </row>
    <row r="6" spans="1:6" x14ac:dyDescent="0.25">
      <c r="A6" t="s">
        <v>36</v>
      </c>
      <c r="B6">
        <v>27.5</v>
      </c>
      <c r="C6" s="1">
        <v>0.12192000000000001</v>
      </c>
      <c r="D6" s="1">
        <v>0.4943820224719101</v>
      </c>
      <c r="E6" s="2">
        <v>92</v>
      </c>
      <c r="F6">
        <v>4</v>
      </c>
    </row>
    <row r="7" spans="1:6" x14ac:dyDescent="0.25">
      <c r="A7" t="s">
        <v>36</v>
      </c>
      <c r="B7">
        <v>31</v>
      </c>
      <c r="C7" s="1">
        <v>0.18288000000000001</v>
      </c>
      <c r="D7" s="1">
        <v>0.34320735444330952</v>
      </c>
      <c r="E7" s="2">
        <v>92</v>
      </c>
      <c r="F7">
        <v>3</v>
      </c>
    </row>
    <row r="8" spans="1:6" x14ac:dyDescent="0.25">
      <c r="A8" t="s">
        <v>36</v>
      </c>
      <c r="B8">
        <v>27</v>
      </c>
      <c r="C8" s="1">
        <v>0.21335999999999999</v>
      </c>
      <c r="D8" s="1">
        <v>0.12972420837589382</v>
      </c>
      <c r="E8" s="2">
        <v>91</v>
      </c>
      <c r="F8">
        <v>3</v>
      </c>
    </row>
    <row r="9" spans="1:6" x14ac:dyDescent="0.25">
      <c r="A9" t="s">
        <v>36</v>
      </c>
      <c r="B9">
        <v>39.5</v>
      </c>
      <c r="C9" s="1">
        <v>0</v>
      </c>
      <c r="D9" s="1">
        <v>0.3595505617977528</v>
      </c>
      <c r="E9" s="2">
        <v>7</v>
      </c>
      <c r="F9">
        <v>3</v>
      </c>
    </row>
    <row r="10" spans="1:6" x14ac:dyDescent="0.25">
      <c r="A10" t="s">
        <v>36</v>
      </c>
      <c r="B10">
        <v>45</v>
      </c>
      <c r="C10" s="1">
        <v>9.1440000000000007E-2</v>
      </c>
      <c r="D10" s="1">
        <v>0.41675178753830439</v>
      </c>
      <c r="E10" s="2">
        <v>23</v>
      </c>
      <c r="F10">
        <v>3</v>
      </c>
    </row>
    <row r="11" spans="1:6" x14ac:dyDescent="0.25">
      <c r="A11" t="s">
        <v>36</v>
      </c>
      <c r="B11">
        <v>49.5</v>
      </c>
      <c r="C11" s="1">
        <v>6.0960000000000007E-2</v>
      </c>
      <c r="D11" s="1">
        <v>0.41777323799795707</v>
      </c>
      <c r="E11" s="2">
        <v>14</v>
      </c>
      <c r="F11">
        <v>1</v>
      </c>
    </row>
    <row r="12" spans="1:6" x14ac:dyDescent="0.25">
      <c r="A12" t="s">
        <v>23</v>
      </c>
      <c r="B12">
        <v>23.5</v>
      </c>
      <c r="C12" s="1">
        <v>0.18288000000000001</v>
      </c>
      <c r="D12" s="1">
        <v>0.4891304347826087</v>
      </c>
      <c r="E12" s="2">
        <v>96</v>
      </c>
      <c r="F12">
        <v>4</v>
      </c>
    </row>
    <row r="13" spans="1:6" x14ac:dyDescent="0.25">
      <c r="A13" t="s">
        <v>23</v>
      </c>
      <c r="B13">
        <v>21</v>
      </c>
      <c r="C13" s="1">
        <v>0.12192000000000001</v>
      </c>
      <c r="D13" s="1">
        <v>0.41489925768822905</v>
      </c>
      <c r="E13" s="2">
        <v>96</v>
      </c>
      <c r="F13">
        <v>3</v>
      </c>
    </row>
    <row r="14" spans="1:6" x14ac:dyDescent="0.25">
      <c r="A14" t="s">
        <v>23</v>
      </c>
      <c r="B14">
        <v>21.5</v>
      </c>
      <c r="C14" s="1">
        <v>9.1440000000000007E-2</v>
      </c>
      <c r="D14" s="1">
        <v>0.27704135737009544</v>
      </c>
      <c r="E14" s="2">
        <v>89</v>
      </c>
      <c r="F14">
        <v>3</v>
      </c>
    </row>
    <row r="15" spans="1:6" x14ac:dyDescent="0.25">
      <c r="A15" t="s">
        <v>23</v>
      </c>
      <c r="B15">
        <v>43</v>
      </c>
      <c r="C15" s="1">
        <v>0.21335999999999999</v>
      </c>
      <c r="D15" s="1">
        <v>0.26776246023329797</v>
      </c>
      <c r="E15" s="2">
        <v>95</v>
      </c>
      <c r="F15">
        <v>4</v>
      </c>
    </row>
    <row r="16" spans="1:6" x14ac:dyDescent="0.25">
      <c r="A16" t="s">
        <v>23</v>
      </c>
      <c r="B16">
        <v>42</v>
      </c>
      <c r="C16" s="1">
        <v>0.15240000000000001</v>
      </c>
      <c r="D16" s="1">
        <v>0.20413573700954402</v>
      </c>
      <c r="E16" s="2">
        <v>96</v>
      </c>
      <c r="F16">
        <v>4</v>
      </c>
    </row>
    <row r="17" spans="1:6" x14ac:dyDescent="0.25">
      <c r="A17" t="s">
        <v>23</v>
      </c>
      <c r="B17">
        <v>40.5</v>
      </c>
      <c r="C17" s="1">
        <v>0.12192000000000001</v>
      </c>
      <c r="D17" s="1">
        <v>0.20678685047720044</v>
      </c>
      <c r="E17" s="2">
        <v>96</v>
      </c>
      <c r="F17">
        <v>4</v>
      </c>
    </row>
    <row r="18" spans="1:6" x14ac:dyDescent="0.25">
      <c r="A18" t="s">
        <v>23</v>
      </c>
      <c r="B18">
        <v>54</v>
      </c>
      <c r="C18" s="1">
        <v>9.1440000000000007E-2</v>
      </c>
      <c r="D18" s="1">
        <v>0.1988335100742312</v>
      </c>
      <c r="E18" s="2">
        <v>96</v>
      </c>
      <c r="F18">
        <v>3</v>
      </c>
    </row>
    <row r="19" spans="1:6" x14ac:dyDescent="0.25">
      <c r="A19" t="s">
        <v>23</v>
      </c>
      <c r="B19">
        <v>53</v>
      </c>
      <c r="C19" s="1">
        <v>0.21335999999999999</v>
      </c>
      <c r="D19" s="1">
        <v>0.10206786850477201</v>
      </c>
      <c r="E19" s="2">
        <v>96</v>
      </c>
      <c r="F19">
        <v>6</v>
      </c>
    </row>
    <row r="20" spans="1:6" x14ac:dyDescent="0.25">
      <c r="A20" t="s">
        <v>23</v>
      </c>
      <c r="B20">
        <v>48.5</v>
      </c>
      <c r="C20" s="1">
        <v>6.0960000000000007E-2</v>
      </c>
      <c r="D20" s="1">
        <v>0.33006362672322376</v>
      </c>
      <c r="E20" s="2">
        <v>89</v>
      </c>
      <c r="F20">
        <v>3</v>
      </c>
    </row>
    <row r="21" spans="1:6" x14ac:dyDescent="0.25">
      <c r="A21" t="s">
        <v>23</v>
      </c>
      <c r="B21">
        <v>23</v>
      </c>
      <c r="C21" s="1">
        <v>0.24384000000000003</v>
      </c>
      <c r="D21" s="1">
        <v>0.12195121951219512</v>
      </c>
      <c r="E21" s="2">
        <v>95</v>
      </c>
      <c r="F21">
        <v>4</v>
      </c>
    </row>
    <row r="22" spans="1:6" x14ac:dyDescent="0.25">
      <c r="A22" t="s">
        <v>23</v>
      </c>
      <c r="B22">
        <v>34</v>
      </c>
      <c r="C22" s="1">
        <v>0.39624000000000004</v>
      </c>
      <c r="D22" s="1">
        <v>0.19353128313891835</v>
      </c>
      <c r="E22" s="2">
        <v>93</v>
      </c>
      <c r="F22">
        <v>6</v>
      </c>
    </row>
    <row r="23" spans="1:6" x14ac:dyDescent="0.25">
      <c r="A23" t="s">
        <v>23</v>
      </c>
      <c r="B23">
        <v>36</v>
      </c>
      <c r="C23" s="1">
        <v>0.21335999999999999</v>
      </c>
      <c r="D23" s="1">
        <v>0.31945917285259812</v>
      </c>
      <c r="E23" s="2">
        <v>91</v>
      </c>
      <c r="F23">
        <v>3</v>
      </c>
    </row>
    <row r="24" spans="1:6" x14ac:dyDescent="0.25">
      <c r="A24" t="s">
        <v>23</v>
      </c>
      <c r="B24">
        <v>18</v>
      </c>
      <c r="C24" s="1">
        <v>0</v>
      </c>
      <c r="D24" s="1">
        <v>6.8928950159066804E-2</v>
      </c>
      <c r="E24" s="2">
        <v>90</v>
      </c>
      <c r="F24">
        <v>4</v>
      </c>
    </row>
    <row r="25" spans="1:6" x14ac:dyDescent="0.25">
      <c r="A25" t="s">
        <v>23</v>
      </c>
      <c r="B25">
        <v>21</v>
      </c>
      <c r="C25" s="1">
        <v>0.12192000000000001</v>
      </c>
      <c r="D25" s="1">
        <v>4.6394485683987276E-2</v>
      </c>
      <c r="E25" s="2">
        <v>96</v>
      </c>
      <c r="F25">
        <v>4</v>
      </c>
    </row>
    <row r="26" spans="1:6" x14ac:dyDescent="0.25">
      <c r="A26" t="s">
        <v>27</v>
      </c>
      <c r="B26">
        <v>48</v>
      </c>
      <c r="C26" s="1">
        <v>0.24384000000000003</v>
      </c>
      <c r="D26" s="1">
        <v>0.1524347212420607</v>
      </c>
      <c r="E26" s="2">
        <v>39</v>
      </c>
      <c r="F26">
        <v>1</v>
      </c>
    </row>
    <row r="27" spans="1:6" x14ac:dyDescent="0.25">
      <c r="A27" t="s">
        <v>27</v>
      </c>
      <c r="B27">
        <v>23.5</v>
      </c>
      <c r="C27" s="1">
        <v>9.1440000000000007E-2</v>
      </c>
      <c r="D27" s="1">
        <v>4.7988708539167257E-2</v>
      </c>
      <c r="E27" s="2">
        <v>45</v>
      </c>
      <c r="F27">
        <v>4</v>
      </c>
    </row>
    <row r="28" spans="1:6" x14ac:dyDescent="0.25">
      <c r="A28" t="s">
        <v>27</v>
      </c>
      <c r="B28">
        <v>34</v>
      </c>
      <c r="C28" s="1">
        <v>0</v>
      </c>
      <c r="D28" s="1">
        <v>8.8920254057868742E-2</v>
      </c>
      <c r="E28" s="2">
        <v>41</v>
      </c>
      <c r="F28">
        <v>1</v>
      </c>
    </row>
    <row r="29" spans="1:6" x14ac:dyDescent="0.25">
      <c r="A29" t="s">
        <v>27</v>
      </c>
      <c r="B29">
        <v>32</v>
      </c>
      <c r="C29" s="1">
        <v>0</v>
      </c>
      <c r="D29" s="1">
        <v>7.7628793225123505E-2</v>
      </c>
      <c r="E29" s="2">
        <v>80</v>
      </c>
      <c r="F29">
        <v>1</v>
      </c>
    </row>
    <row r="30" spans="1:6" x14ac:dyDescent="0.25">
      <c r="A30" t="s">
        <v>27</v>
      </c>
      <c r="B30">
        <v>13.5</v>
      </c>
      <c r="C30" s="1">
        <v>0</v>
      </c>
      <c r="D30" s="1">
        <v>7.0571630204657732E-2</v>
      </c>
      <c r="E30" s="2">
        <v>96</v>
      </c>
      <c r="F30">
        <v>4</v>
      </c>
    </row>
    <row r="31" spans="1:6" x14ac:dyDescent="0.25">
      <c r="A31" t="s">
        <v>27</v>
      </c>
      <c r="B31">
        <v>22</v>
      </c>
      <c r="C31" s="1">
        <v>0</v>
      </c>
      <c r="D31" s="1">
        <v>5.9280169371912494E-2</v>
      </c>
      <c r="E31" s="2">
        <v>95</v>
      </c>
      <c r="F31">
        <v>1</v>
      </c>
    </row>
    <row r="32" spans="1:6" x14ac:dyDescent="0.25">
      <c r="A32" t="s">
        <v>27</v>
      </c>
      <c r="B32">
        <v>37</v>
      </c>
      <c r="C32" s="1">
        <v>0</v>
      </c>
      <c r="D32" s="1">
        <v>0.11150317572335922</v>
      </c>
      <c r="E32" s="2">
        <v>92</v>
      </c>
      <c r="F32">
        <v>1</v>
      </c>
    </row>
    <row r="33" spans="1:6" x14ac:dyDescent="0.25">
      <c r="A33" t="s">
        <v>27</v>
      </c>
      <c r="B33">
        <v>20.5</v>
      </c>
      <c r="C33" s="1">
        <v>0.15240000000000001</v>
      </c>
      <c r="D33" s="1">
        <v>6.6337332392378268E-2</v>
      </c>
      <c r="E33" s="2">
        <v>95</v>
      </c>
      <c r="F33">
        <v>1</v>
      </c>
    </row>
    <row r="34" spans="1:6" x14ac:dyDescent="0.25">
      <c r="A34" t="s">
        <v>27</v>
      </c>
      <c r="B34">
        <v>34.5</v>
      </c>
      <c r="C34" s="1">
        <v>0.36576000000000003</v>
      </c>
      <c r="D34" s="1">
        <v>0.19195483415666903</v>
      </c>
      <c r="E34" s="2">
        <v>94</v>
      </c>
      <c r="F34">
        <v>6</v>
      </c>
    </row>
    <row r="35" spans="1:6" x14ac:dyDescent="0.25">
      <c r="A35" t="s">
        <v>27</v>
      </c>
      <c r="B35">
        <v>43</v>
      </c>
      <c r="C35" s="1">
        <v>0.18288000000000001</v>
      </c>
      <c r="D35" s="1">
        <v>0.16513761467889909</v>
      </c>
      <c r="E35" s="2">
        <v>96</v>
      </c>
      <c r="F35">
        <v>0</v>
      </c>
    </row>
    <row r="36" spans="1:6" x14ac:dyDescent="0.25">
      <c r="A36" t="s">
        <v>27</v>
      </c>
      <c r="B36">
        <v>46.5</v>
      </c>
      <c r="C36" s="1">
        <v>0</v>
      </c>
      <c r="D36" s="1">
        <v>0.136908962597036</v>
      </c>
      <c r="E36" s="2">
        <v>96</v>
      </c>
      <c r="F36">
        <v>0</v>
      </c>
    </row>
    <row r="37" spans="1:6" x14ac:dyDescent="0.25">
      <c r="A37" t="s">
        <v>27</v>
      </c>
      <c r="B37">
        <v>46</v>
      </c>
      <c r="C37" s="1">
        <v>0.12192000000000001</v>
      </c>
      <c r="D37" s="1">
        <v>0.12844036697247707</v>
      </c>
      <c r="E37" s="2">
        <v>96</v>
      </c>
      <c r="F37">
        <v>0</v>
      </c>
    </row>
    <row r="38" spans="1:6" x14ac:dyDescent="0.25">
      <c r="A38" t="s">
        <v>27</v>
      </c>
      <c r="B38">
        <v>46</v>
      </c>
      <c r="C38" s="1">
        <v>0.15240000000000001</v>
      </c>
      <c r="D38" s="1">
        <v>0.16231474947071278</v>
      </c>
      <c r="E38" s="2">
        <v>96</v>
      </c>
      <c r="F38">
        <v>1</v>
      </c>
    </row>
    <row r="39" spans="1:6" x14ac:dyDescent="0.25">
      <c r="A39" t="s">
        <v>27</v>
      </c>
      <c r="B39">
        <v>42.5</v>
      </c>
      <c r="C39" s="1">
        <v>0</v>
      </c>
      <c r="D39" s="1">
        <v>0.11432604093154553</v>
      </c>
      <c r="E39" s="2">
        <v>95</v>
      </c>
      <c r="F39">
        <v>1</v>
      </c>
    </row>
    <row r="40" spans="1:6" x14ac:dyDescent="0.25">
      <c r="A40" t="s">
        <v>27</v>
      </c>
      <c r="B40">
        <v>30</v>
      </c>
      <c r="C40" s="1">
        <v>0.21335999999999999</v>
      </c>
      <c r="D40" s="1">
        <v>0.12985179957657023</v>
      </c>
      <c r="E40" s="2">
        <v>96</v>
      </c>
      <c r="F40">
        <v>0</v>
      </c>
    </row>
    <row r="41" spans="1:6" x14ac:dyDescent="0.25">
      <c r="A41" t="s">
        <v>27</v>
      </c>
      <c r="B41">
        <v>45</v>
      </c>
      <c r="C41" s="1">
        <v>0.21335999999999999</v>
      </c>
      <c r="D41" s="1">
        <v>8.6097388849682432E-2</v>
      </c>
      <c r="E41" s="2">
        <v>96</v>
      </c>
      <c r="F41">
        <v>0</v>
      </c>
    </row>
    <row r="42" spans="1:6" x14ac:dyDescent="0.25">
      <c r="A42" t="s">
        <v>27</v>
      </c>
      <c r="B42">
        <v>50</v>
      </c>
      <c r="C42" s="1">
        <v>0.18288000000000001</v>
      </c>
      <c r="D42" s="1">
        <v>0.10444601270289344</v>
      </c>
      <c r="E42" s="2">
        <v>96</v>
      </c>
      <c r="F42">
        <v>0</v>
      </c>
    </row>
    <row r="43" spans="1:6" x14ac:dyDescent="0.25">
      <c r="A43" t="s">
        <v>27</v>
      </c>
      <c r="B43">
        <v>20</v>
      </c>
      <c r="C43" s="1">
        <v>9.1440000000000007E-2</v>
      </c>
      <c r="D43" s="1">
        <v>7.0571630204657732E-2</v>
      </c>
      <c r="E43" s="2">
        <v>96</v>
      </c>
      <c r="F43">
        <v>0</v>
      </c>
    </row>
    <row r="44" spans="1:6" x14ac:dyDescent="0.25">
      <c r="A44" t="s">
        <v>27</v>
      </c>
      <c r="B44">
        <v>46</v>
      </c>
      <c r="C44" s="1">
        <v>0</v>
      </c>
      <c r="D44" s="1">
        <v>0.12844036697247707</v>
      </c>
      <c r="E44" s="2">
        <v>95</v>
      </c>
      <c r="F44">
        <v>0</v>
      </c>
    </row>
    <row r="45" spans="1:6" x14ac:dyDescent="0.25">
      <c r="A45" t="s">
        <v>27</v>
      </c>
      <c r="B45">
        <v>24</v>
      </c>
      <c r="C45" s="1">
        <v>6.0960000000000007E-2</v>
      </c>
      <c r="D45" s="1">
        <v>0.13973182780522231</v>
      </c>
      <c r="E45" s="2">
        <v>95</v>
      </c>
      <c r="F45">
        <v>0</v>
      </c>
    </row>
    <row r="46" spans="1:6" x14ac:dyDescent="0.25">
      <c r="A46" t="s">
        <v>27</v>
      </c>
      <c r="B46">
        <v>47</v>
      </c>
      <c r="C46" s="1">
        <v>6.0960000000000007E-2</v>
      </c>
      <c r="D46" s="1">
        <v>0.11714890613973183</v>
      </c>
      <c r="E46" s="2">
        <v>95</v>
      </c>
      <c r="F46">
        <v>0</v>
      </c>
    </row>
    <row r="47" spans="1:6" x14ac:dyDescent="0.25">
      <c r="A47" t="s">
        <v>27</v>
      </c>
      <c r="B47">
        <v>37</v>
      </c>
      <c r="C47" s="1">
        <v>9.1440000000000007E-2</v>
      </c>
      <c r="D47" s="1">
        <v>0.11856033874382499</v>
      </c>
      <c r="E47" s="2">
        <v>93</v>
      </c>
      <c r="F47">
        <v>1</v>
      </c>
    </row>
    <row r="48" spans="1:6" x14ac:dyDescent="0.25">
      <c r="A48" t="s">
        <v>27</v>
      </c>
      <c r="B48">
        <v>34</v>
      </c>
      <c r="C48" s="1">
        <v>0.15240000000000001</v>
      </c>
      <c r="D48" s="1">
        <v>0.11573747353563868</v>
      </c>
      <c r="E48" s="2">
        <v>94</v>
      </c>
      <c r="F48">
        <v>0</v>
      </c>
    </row>
    <row r="49" spans="1:6" x14ac:dyDescent="0.25">
      <c r="A49" t="s">
        <v>27</v>
      </c>
      <c r="B49">
        <v>32.5</v>
      </c>
      <c r="C49" s="1">
        <v>0.15240000000000001</v>
      </c>
      <c r="D49" s="1">
        <v>9.7388849682427669E-2</v>
      </c>
      <c r="E49" s="2">
        <v>94</v>
      </c>
      <c r="F49">
        <v>0</v>
      </c>
    </row>
    <row r="50" spans="1:6" x14ac:dyDescent="0.25">
      <c r="A50" t="s">
        <v>27</v>
      </c>
      <c r="B50">
        <v>35</v>
      </c>
      <c r="C50" s="1">
        <v>0.12192000000000001</v>
      </c>
      <c r="D50" s="1">
        <v>0.1058574453069866</v>
      </c>
      <c r="E50" s="2">
        <v>92</v>
      </c>
      <c r="F50">
        <v>0</v>
      </c>
    </row>
    <row r="51" spans="1:6" x14ac:dyDescent="0.25">
      <c r="A51" t="s">
        <v>27</v>
      </c>
      <c r="B51">
        <v>39.5</v>
      </c>
      <c r="C51" s="1">
        <v>0</v>
      </c>
      <c r="D51" s="1">
        <v>0.20183486238532111</v>
      </c>
      <c r="E51" s="2">
        <v>91</v>
      </c>
      <c r="F51">
        <v>1</v>
      </c>
    </row>
    <row r="52" spans="1:6" x14ac:dyDescent="0.25">
      <c r="A52" t="s">
        <v>27</v>
      </c>
      <c r="B52">
        <v>24</v>
      </c>
      <c r="C52" s="1">
        <v>0.18288000000000001</v>
      </c>
      <c r="D52" s="1">
        <v>8.1863091037402969E-2</v>
      </c>
      <c r="E52" s="2">
        <v>94</v>
      </c>
      <c r="F52">
        <v>1</v>
      </c>
    </row>
    <row r="53" spans="1:6" x14ac:dyDescent="0.25">
      <c r="A53" t="s">
        <v>31</v>
      </c>
      <c r="B53">
        <v>42</v>
      </c>
      <c r="C53" s="1">
        <v>0.29260799999999998</v>
      </c>
      <c r="D53" s="1">
        <v>0.2157374714417114</v>
      </c>
      <c r="E53" s="2">
        <v>44</v>
      </c>
      <c r="F53">
        <v>4</v>
      </c>
    </row>
    <row r="54" spans="1:6" x14ac:dyDescent="0.25">
      <c r="A54" t="s">
        <v>31</v>
      </c>
      <c r="B54">
        <v>37</v>
      </c>
      <c r="C54" s="1">
        <v>0.15240000000000001</v>
      </c>
      <c r="D54" s="1">
        <v>0.16808592706880693</v>
      </c>
      <c r="E54" s="2">
        <v>59</v>
      </c>
      <c r="F54">
        <v>3</v>
      </c>
    </row>
    <row r="55" spans="1:6" x14ac:dyDescent="0.25">
      <c r="A55" t="s">
        <v>31</v>
      </c>
      <c r="B55">
        <v>40</v>
      </c>
      <c r="C55" s="1">
        <v>0.24688800000000002</v>
      </c>
      <c r="D55" s="1">
        <v>0.16678040530516572</v>
      </c>
      <c r="E55" s="2">
        <v>86</v>
      </c>
      <c r="F55">
        <v>1</v>
      </c>
    </row>
    <row r="56" spans="1:6" x14ac:dyDescent="0.25">
      <c r="A56" t="s">
        <v>31</v>
      </c>
      <c r="B56">
        <v>45</v>
      </c>
      <c r="C56" s="1">
        <v>9.7536000000000012E-2</v>
      </c>
      <c r="D56" s="1">
        <v>7.6373023173011298E-2</v>
      </c>
      <c r="E56" s="2">
        <v>96</v>
      </c>
      <c r="F56">
        <v>1</v>
      </c>
    </row>
    <row r="57" spans="1:6" x14ac:dyDescent="0.25">
      <c r="A57" t="s">
        <v>31</v>
      </c>
      <c r="B57">
        <v>32.5</v>
      </c>
      <c r="C57" s="1">
        <v>0.11582400000000001</v>
      </c>
      <c r="D57" s="1">
        <v>0.12598285019137762</v>
      </c>
      <c r="E57" s="2">
        <v>91</v>
      </c>
      <c r="F57">
        <v>1</v>
      </c>
    </row>
    <row r="58" spans="1:6" x14ac:dyDescent="0.25">
      <c r="A58" t="s">
        <v>31</v>
      </c>
      <c r="B58">
        <v>48</v>
      </c>
      <c r="C58" s="1">
        <v>0.22250400000000001</v>
      </c>
      <c r="D58" s="1">
        <v>0.21769575408717323</v>
      </c>
      <c r="E58" s="2">
        <v>25</v>
      </c>
      <c r="F58">
        <v>3</v>
      </c>
    </row>
    <row r="59" spans="1:6" x14ac:dyDescent="0.25">
      <c r="A59" t="s">
        <v>31</v>
      </c>
      <c r="B59">
        <v>47</v>
      </c>
      <c r="C59" s="1">
        <v>0</v>
      </c>
      <c r="D59" s="1">
        <v>0.12173990445954366</v>
      </c>
      <c r="E59" s="2">
        <v>82</v>
      </c>
      <c r="F59">
        <v>1</v>
      </c>
    </row>
    <row r="60" spans="1:6" x14ac:dyDescent="0.25">
      <c r="A60" t="s">
        <v>31</v>
      </c>
      <c r="B60">
        <v>18</v>
      </c>
      <c r="C60" s="1">
        <v>0.23164800000000002</v>
      </c>
      <c r="D60" s="1">
        <v>0.37827493101504317</v>
      </c>
      <c r="E60" s="2">
        <v>38</v>
      </c>
      <c r="F60">
        <v>4</v>
      </c>
    </row>
    <row r="61" spans="1:6" x14ac:dyDescent="0.25">
      <c r="A61" t="s">
        <v>31</v>
      </c>
      <c r="B61">
        <v>17</v>
      </c>
      <c r="C61" s="1">
        <v>0.26517600000000002</v>
      </c>
      <c r="D61" s="1">
        <v>0.37272646351956801</v>
      </c>
      <c r="E61" s="2">
        <v>30</v>
      </c>
      <c r="F61">
        <v>1</v>
      </c>
    </row>
    <row r="62" spans="1:6" x14ac:dyDescent="0.25">
      <c r="A62" t="s">
        <v>31</v>
      </c>
      <c r="B62">
        <v>19</v>
      </c>
      <c r="C62" s="1">
        <v>0.25908000000000003</v>
      </c>
      <c r="D62" s="1">
        <v>0.3750111266059401</v>
      </c>
      <c r="E62" s="2">
        <v>30</v>
      </c>
      <c r="F62">
        <v>4</v>
      </c>
    </row>
    <row r="63" spans="1:6" x14ac:dyDescent="0.25">
      <c r="A63" t="s">
        <v>31</v>
      </c>
      <c r="B63">
        <v>15</v>
      </c>
      <c r="C63" s="1">
        <v>0.18288000000000001</v>
      </c>
      <c r="D63" s="1">
        <v>0.35673382191496306</v>
      </c>
      <c r="E63" s="2">
        <v>28</v>
      </c>
      <c r="F63">
        <v>4</v>
      </c>
    </row>
    <row r="64" spans="1:6" x14ac:dyDescent="0.25">
      <c r="A64" t="s">
        <v>31</v>
      </c>
      <c r="B64">
        <v>48</v>
      </c>
      <c r="C64" s="1">
        <v>0.16459200000000002</v>
      </c>
      <c r="D64" s="1">
        <v>0.45595347595169566</v>
      </c>
      <c r="E64" s="2">
        <v>3</v>
      </c>
      <c r="F64">
        <v>4</v>
      </c>
    </row>
    <row r="65" spans="1:6" x14ac:dyDescent="0.25">
      <c r="A65" t="s">
        <v>31</v>
      </c>
      <c r="B65">
        <v>58</v>
      </c>
      <c r="C65" s="1">
        <v>9.4488000000000003E-2</v>
      </c>
      <c r="D65" s="1">
        <v>0.48141115034269943</v>
      </c>
      <c r="E65" s="2">
        <v>22</v>
      </c>
      <c r="F65">
        <v>3</v>
      </c>
    </row>
    <row r="66" spans="1:6" x14ac:dyDescent="0.25">
      <c r="A66" t="s">
        <v>31</v>
      </c>
      <c r="B66">
        <v>54</v>
      </c>
      <c r="C66" s="1">
        <v>0.15849600000000003</v>
      </c>
      <c r="D66" s="1">
        <v>0.42396819274248582</v>
      </c>
      <c r="E66" s="2">
        <v>3</v>
      </c>
      <c r="F66">
        <v>3</v>
      </c>
    </row>
    <row r="67" spans="1:6" x14ac:dyDescent="0.25">
      <c r="A67" t="s">
        <v>31</v>
      </c>
      <c r="B67">
        <v>53.5</v>
      </c>
      <c r="C67" s="1">
        <v>0.18592800000000001</v>
      </c>
      <c r="D67" s="1">
        <v>0.4024270836424057</v>
      </c>
      <c r="E67" s="2">
        <v>4</v>
      </c>
      <c r="F67">
        <v>3</v>
      </c>
    </row>
    <row r="68" spans="1:6" x14ac:dyDescent="0.25">
      <c r="A68" t="s">
        <v>31</v>
      </c>
      <c r="B68">
        <v>51</v>
      </c>
      <c r="C68" s="1">
        <v>0.21335999999999999</v>
      </c>
      <c r="D68" s="1">
        <v>0.37272646351956801</v>
      </c>
      <c r="E68" s="2">
        <v>0</v>
      </c>
      <c r="F68">
        <v>3</v>
      </c>
    </row>
    <row r="69" spans="1:6" x14ac:dyDescent="0.25">
      <c r="A69" t="s">
        <v>31</v>
      </c>
      <c r="B69">
        <v>57</v>
      </c>
      <c r="C69" s="1">
        <v>0.21945600000000001</v>
      </c>
      <c r="D69" s="1">
        <v>0.38349701806960801</v>
      </c>
      <c r="E69" s="2">
        <v>1</v>
      </c>
      <c r="F69">
        <v>3</v>
      </c>
    </row>
    <row r="70" spans="1:6" x14ac:dyDescent="0.25">
      <c r="A70" t="s">
        <v>31</v>
      </c>
      <c r="B70">
        <v>57.5</v>
      </c>
      <c r="C70" s="1">
        <v>0.155448</v>
      </c>
      <c r="D70" s="1">
        <v>0.40014242055603355</v>
      </c>
      <c r="E70" s="2">
        <v>0</v>
      </c>
      <c r="F70">
        <v>3</v>
      </c>
    </row>
    <row r="71" spans="1:6" x14ac:dyDescent="0.25">
      <c r="A71" t="s">
        <v>31</v>
      </c>
      <c r="B71">
        <v>55</v>
      </c>
      <c r="C71" s="1">
        <v>0.18897600000000001</v>
      </c>
      <c r="D71" s="1">
        <v>0.37925407233777408</v>
      </c>
      <c r="E71" s="2">
        <v>0</v>
      </c>
      <c r="F71">
        <v>4</v>
      </c>
    </row>
    <row r="72" spans="1:6" x14ac:dyDescent="0.25">
      <c r="A72" t="s">
        <v>31</v>
      </c>
      <c r="B72">
        <v>55</v>
      </c>
      <c r="C72" s="1">
        <v>0.18897600000000001</v>
      </c>
      <c r="D72" s="1">
        <v>0.37925407233777408</v>
      </c>
      <c r="E72" s="2">
        <v>0</v>
      </c>
      <c r="F72">
        <v>4</v>
      </c>
    </row>
    <row r="73" spans="1:6" x14ac:dyDescent="0.25">
      <c r="A73" t="s">
        <v>37</v>
      </c>
      <c r="B73">
        <v>38</v>
      </c>
      <c r="C73" s="1">
        <v>0.12192000000000001</v>
      </c>
      <c r="D73" s="1">
        <v>0.35795378656337651</v>
      </c>
      <c r="E73" s="2">
        <v>92</v>
      </c>
      <c r="F73">
        <v>3</v>
      </c>
    </row>
    <row r="74" spans="1:6" x14ac:dyDescent="0.25">
      <c r="A74" t="s">
        <v>37</v>
      </c>
      <c r="B74">
        <v>38</v>
      </c>
      <c r="C74" s="1">
        <v>0.12192000000000001</v>
      </c>
      <c r="D74" s="1">
        <v>0.36329638039268064</v>
      </c>
      <c r="E74" s="2">
        <v>94</v>
      </c>
      <c r="F74">
        <v>3</v>
      </c>
    </row>
    <row r="75" spans="1:6" x14ac:dyDescent="0.25">
      <c r="A75" t="s">
        <v>37</v>
      </c>
      <c r="B75">
        <v>38</v>
      </c>
      <c r="C75" s="1">
        <v>0.12192000000000001</v>
      </c>
      <c r="D75" s="1">
        <v>0.40336583411246157</v>
      </c>
      <c r="E75" s="2">
        <v>94</v>
      </c>
      <c r="F75">
        <v>3</v>
      </c>
    </row>
    <row r="76" spans="1:6" x14ac:dyDescent="0.25">
      <c r="A76" t="s">
        <v>37</v>
      </c>
      <c r="B76">
        <v>38</v>
      </c>
      <c r="C76" s="1">
        <v>0</v>
      </c>
      <c r="D76" s="1">
        <v>0.14425003339121142</v>
      </c>
      <c r="E76" s="2">
        <v>96</v>
      </c>
      <c r="F76">
        <v>1</v>
      </c>
    </row>
    <row r="77" spans="1:6" x14ac:dyDescent="0.25">
      <c r="A77" t="s">
        <v>37</v>
      </c>
      <c r="B77">
        <v>36</v>
      </c>
      <c r="C77" s="1">
        <v>0</v>
      </c>
      <c r="D77" s="1">
        <v>0.12688660344597302</v>
      </c>
      <c r="E77" s="2">
        <v>95</v>
      </c>
      <c r="F77">
        <v>1</v>
      </c>
    </row>
    <row r="78" spans="1:6" x14ac:dyDescent="0.25">
      <c r="A78" t="s">
        <v>37</v>
      </c>
      <c r="B78">
        <v>37</v>
      </c>
      <c r="C78" s="1">
        <v>0</v>
      </c>
      <c r="D78" s="1">
        <v>0.38733805262454918</v>
      </c>
      <c r="E78" s="2">
        <v>83</v>
      </c>
      <c r="F78">
        <v>1</v>
      </c>
    </row>
    <row r="79" spans="1:6" x14ac:dyDescent="0.25">
      <c r="A79" t="s">
        <v>37</v>
      </c>
      <c r="B79">
        <v>41</v>
      </c>
      <c r="C79" s="1">
        <v>6.0960000000000007E-2</v>
      </c>
      <c r="D79" s="1">
        <v>0.18431948711099239</v>
      </c>
      <c r="E79" s="2">
        <v>90</v>
      </c>
      <c r="F79">
        <v>3</v>
      </c>
    </row>
    <row r="80" spans="1:6" x14ac:dyDescent="0.25">
      <c r="A80" t="s">
        <v>37</v>
      </c>
      <c r="B80">
        <v>41</v>
      </c>
      <c r="C80" s="1">
        <v>0.21335999999999999</v>
      </c>
      <c r="D80" s="1">
        <v>0.36957392814211298</v>
      </c>
      <c r="E80" s="2">
        <v>81</v>
      </c>
      <c r="F80">
        <v>3</v>
      </c>
    </row>
    <row r="81" spans="1:6" x14ac:dyDescent="0.25">
      <c r="A81" t="s">
        <v>37</v>
      </c>
      <c r="B81">
        <v>28</v>
      </c>
      <c r="C81" s="1">
        <v>0.15240000000000001</v>
      </c>
      <c r="D81" s="1">
        <v>0.33257646587418188</v>
      </c>
      <c r="E81" s="2">
        <v>92</v>
      </c>
      <c r="F81">
        <v>1</v>
      </c>
    </row>
    <row r="82" spans="1:6" x14ac:dyDescent="0.25">
      <c r="A82" t="s">
        <v>37</v>
      </c>
      <c r="B82">
        <v>27</v>
      </c>
      <c r="C82" s="1">
        <v>0.24384000000000003</v>
      </c>
      <c r="D82" s="1">
        <v>0.32322692667289965</v>
      </c>
      <c r="E82" s="2">
        <v>94</v>
      </c>
      <c r="F82">
        <v>3</v>
      </c>
    </row>
    <row r="83" spans="1:6" x14ac:dyDescent="0.25">
      <c r="A83" t="s">
        <v>37</v>
      </c>
      <c r="B83">
        <v>34</v>
      </c>
      <c r="C83" s="1">
        <v>0.24384000000000003</v>
      </c>
      <c r="D83" s="1">
        <v>0.44744223320422061</v>
      </c>
      <c r="E83" s="2">
        <v>95</v>
      </c>
      <c r="F83">
        <v>3</v>
      </c>
    </row>
    <row r="84" spans="1:6" x14ac:dyDescent="0.25">
      <c r="A84" t="s">
        <v>37</v>
      </c>
      <c r="B84">
        <v>30</v>
      </c>
      <c r="C84" s="1">
        <v>0.21335999999999999</v>
      </c>
      <c r="D84" s="1">
        <v>0.37131027113663684</v>
      </c>
      <c r="E84" s="2">
        <v>92</v>
      </c>
      <c r="F84">
        <v>3</v>
      </c>
    </row>
    <row r="85" spans="1:6" x14ac:dyDescent="0.25">
      <c r="A85" t="s">
        <v>37</v>
      </c>
      <c r="B85">
        <v>32</v>
      </c>
      <c r="C85" s="1">
        <v>0.18288000000000001</v>
      </c>
      <c r="D85" s="1">
        <v>0.48216909309469747</v>
      </c>
      <c r="E85" s="2">
        <v>91</v>
      </c>
      <c r="F85">
        <v>3</v>
      </c>
    </row>
    <row r="86" spans="1:6" x14ac:dyDescent="0.25">
      <c r="A86" t="s">
        <v>37</v>
      </c>
      <c r="B86">
        <v>36</v>
      </c>
      <c r="C86" s="1">
        <v>0.18288000000000001</v>
      </c>
      <c r="D86" s="1">
        <v>0.33124081741685585</v>
      </c>
      <c r="E86" s="2">
        <v>76</v>
      </c>
      <c r="F86">
        <v>3</v>
      </c>
    </row>
    <row r="87" spans="1:6" x14ac:dyDescent="0.25">
      <c r="A87" t="s">
        <v>37</v>
      </c>
      <c r="B87">
        <v>37</v>
      </c>
      <c r="C87" s="1">
        <v>0.15240000000000001</v>
      </c>
      <c r="D87" s="1">
        <v>0.24709496460531585</v>
      </c>
      <c r="E87" s="2">
        <v>76</v>
      </c>
      <c r="F87">
        <v>3</v>
      </c>
    </row>
    <row r="88" spans="1:6" x14ac:dyDescent="0.25">
      <c r="A88" t="s">
        <v>38</v>
      </c>
      <c r="B88">
        <v>26</v>
      </c>
      <c r="C88" s="1">
        <v>0</v>
      </c>
      <c r="D88" s="1">
        <v>0.34978277821098358</v>
      </c>
      <c r="E88" s="2">
        <v>4</v>
      </c>
      <c r="F88">
        <v>4</v>
      </c>
    </row>
    <row r="89" spans="1:6" x14ac:dyDescent="0.25">
      <c r="A89" t="s">
        <v>38</v>
      </c>
      <c r="B89">
        <v>28</v>
      </c>
      <c r="C89" s="1">
        <v>0.33528000000000002</v>
      </c>
      <c r="D89" s="1">
        <v>0.38542943076751696</v>
      </c>
      <c r="E89" s="2">
        <v>10</v>
      </c>
      <c r="F89">
        <v>6</v>
      </c>
    </row>
    <row r="90" spans="1:6" x14ac:dyDescent="0.25">
      <c r="A90" t="s">
        <v>38</v>
      </c>
      <c r="B90">
        <v>22</v>
      </c>
      <c r="C90" s="1">
        <v>0.21335999999999999</v>
      </c>
      <c r="D90" s="1">
        <v>0.34421298874902528</v>
      </c>
      <c r="E90" s="2">
        <v>7</v>
      </c>
      <c r="F90">
        <v>4</v>
      </c>
    </row>
    <row r="91" spans="1:6" x14ac:dyDescent="0.25">
      <c r="A91" t="s">
        <v>38</v>
      </c>
      <c r="B91">
        <v>36</v>
      </c>
      <c r="C91" s="1">
        <v>0.12192000000000001</v>
      </c>
      <c r="D91" s="1">
        <v>0.10805391556199175</v>
      </c>
      <c r="E91" s="2">
        <v>15</v>
      </c>
      <c r="F91">
        <v>4</v>
      </c>
    </row>
    <row r="92" spans="1:6" x14ac:dyDescent="0.25">
      <c r="A92" t="s">
        <v>38</v>
      </c>
      <c r="B92">
        <v>37.5</v>
      </c>
      <c r="C92" s="1">
        <v>0.12192000000000001</v>
      </c>
      <c r="D92" s="1">
        <v>0.12142141027069177</v>
      </c>
      <c r="E92" s="2">
        <v>15</v>
      </c>
      <c r="F92">
        <v>4</v>
      </c>
    </row>
    <row r="93" spans="1:6" x14ac:dyDescent="0.25">
      <c r="A93" t="s">
        <v>38</v>
      </c>
      <c r="B93">
        <v>32</v>
      </c>
      <c r="C93" s="1">
        <v>9.1440000000000007E-2</v>
      </c>
      <c r="D93" s="1">
        <v>0.38398128550740784</v>
      </c>
      <c r="E93" s="2">
        <v>10</v>
      </c>
      <c r="F93">
        <v>2</v>
      </c>
    </row>
    <row r="94" spans="1:6" x14ac:dyDescent="0.25">
      <c r="A94" t="s">
        <v>38</v>
      </c>
      <c r="B94">
        <v>35.5</v>
      </c>
      <c r="C94" s="1">
        <v>0.24384000000000003</v>
      </c>
      <c r="D94" s="1">
        <v>0.2027403364152835</v>
      </c>
      <c r="E94" s="2">
        <v>82</v>
      </c>
      <c r="F94">
        <v>4</v>
      </c>
    </row>
    <row r="95" spans="1:6" x14ac:dyDescent="0.25">
      <c r="A95" t="s">
        <v>38</v>
      </c>
      <c r="B95">
        <v>33.5</v>
      </c>
      <c r="C95" s="1">
        <v>0.18288000000000001</v>
      </c>
      <c r="D95" s="1">
        <v>0.39211317812186697</v>
      </c>
      <c r="E95" s="2">
        <v>96</v>
      </c>
      <c r="F95">
        <v>3</v>
      </c>
    </row>
    <row r="96" spans="1:6" x14ac:dyDescent="0.25">
      <c r="A96" t="s">
        <v>38</v>
      </c>
      <c r="B96">
        <v>35</v>
      </c>
      <c r="C96" s="1">
        <v>0</v>
      </c>
      <c r="D96" s="1">
        <v>0.46897627269689202</v>
      </c>
      <c r="E96" s="2">
        <v>88</v>
      </c>
      <c r="F96">
        <v>4</v>
      </c>
    </row>
    <row r="97" spans="1:6" x14ac:dyDescent="0.25">
      <c r="A97" t="s">
        <v>38</v>
      </c>
      <c r="B97">
        <v>24</v>
      </c>
      <c r="C97" s="1">
        <v>3.0480000000000004E-2</v>
      </c>
      <c r="D97" s="1">
        <v>0.35947421187479112</v>
      </c>
      <c r="E97" s="2">
        <v>83</v>
      </c>
      <c r="F97">
        <v>3</v>
      </c>
    </row>
    <row r="98" spans="1:6" x14ac:dyDescent="0.25">
      <c r="A98" t="s">
        <v>38</v>
      </c>
      <c r="B98">
        <v>19</v>
      </c>
      <c r="C98" s="1">
        <v>0</v>
      </c>
      <c r="D98" s="1">
        <v>0.17678511752255766</v>
      </c>
      <c r="E98" s="2">
        <v>74</v>
      </c>
      <c r="F98">
        <v>6</v>
      </c>
    </row>
    <row r="99" spans="1:6" x14ac:dyDescent="0.25">
      <c r="A99" t="s">
        <v>38</v>
      </c>
      <c r="B99">
        <v>29.5</v>
      </c>
      <c r="C99" s="1">
        <v>9.1440000000000007E-2</v>
      </c>
      <c r="D99" s="1">
        <v>0.39289294864654123</v>
      </c>
      <c r="E99" s="2">
        <v>66</v>
      </c>
      <c r="F99">
        <v>3</v>
      </c>
    </row>
    <row r="100" spans="1:6" x14ac:dyDescent="0.25">
      <c r="A100" t="s">
        <v>38</v>
      </c>
      <c r="B100">
        <v>32.5</v>
      </c>
      <c r="C100" s="1">
        <v>3.0480000000000004E-2</v>
      </c>
      <c r="D100" s="1">
        <v>9.3238275593182651E-2</v>
      </c>
      <c r="E100" s="2">
        <v>69</v>
      </c>
      <c r="F100">
        <v>6</v>
      </c>
    </row>
    <row r="101" spans="1:6" x14ac:dyDescent="0.25">
      <c r="A101" t="s">
        <v>38</v>
      </c>
      <c r="B101">
        <v>35</v>
      </c>
      <c r="C101" s="1">
        <v>0.18288000000000001</v>
      </c>
      <c r="D101" s="1">
        <v>0.31525008354684192</v>
      </c>
      <c r="E101" s="2">
        <v>79</v>
      </c>
      <c r="F101">
        <v>6</v>
      </c>
    </row>
    <row r="102" spans="1:6" x14ac:dyDescent="0.25">
      <c r="A102" t="s">
        <v>32</v>
      </c>
      <c r="B102">
        <v>24</v>
      </c>
      <c r="C102" s="1">
        <v>0.42671999999999999</v>
      </c>
      <c r="D102" s="1">
        <v>0.3961937716262976</v>
      </c>
      <c r="E102" s="2">
        <v>95</v>
      </c>
      <c r="F102">
        <v>3</v>
      </c>
    </row>
    <row r="103" spans="1:6" x14ac:dyDescent="0.25">
      <c r="A103" t="s">
        <v>32</v>
      </c>
      <c r="B103">
        <v>24</v>
      </c>
      <c r="C103" s="1">
        <v>0.36576000000000003</v>
      </c>
      <c r="D103" s="1">
        <v>0.4982698961937716</v>
      </c>
      <c r="E103" s="2">
        <v>95</v>
      </c>
      <c r="F103">
        <v>3</v>
      </c>
    </row>
    <row r="104" spans="1:6" x14ac:dyDescent="0.25">
      <c r="A104" t="s">
        <v>32</v>
      </c>
      <c r="B104">
        <v>21</v>
      </c>
      <c r="C104" s="1">
        <v>0.45720000000000005</v>
      </c>
      <c r="D104" s="1">
        <v>0.19377162629757785</v>
      </c>
      <c r="E104" s="2">
        <v>92</v>
      </c>
      <c r="F104">
        <v>3</v>
      </c>
    </row>
    <row r="105" spans="1:6" x14ac:dyDescent="0.25">
      <c r="A105" t="s">
        <v>32</v>
      </c>
      <c r="B105">
        <v>14</v>
      </c>
      <c r="C105" s="1">
        <v>0.45720000000000005</v>
      </c>
      <c r="D105" s="1">
        <v>0.16262975778546712</v>
      </c>
      <c r="E105" s="2">
        <v>93</v>
      </c>
      <c r="F105">
        <v>3</v>
      </c>
    </row>
    <row r="106" spans="1:6" x14ac:dyDescent="0.25">
      <c r="A106" t="s">
        <v>32</v>
      </c>
      <c r="B106">
        <v>23</v>
      </c>
      <c r="C106" s="1">
        <v>0.27432000000000001</v>
      </c>
      <c r="D106" s="1">
        <v>0.25259515570934254</v>
      </c>
      <c r="E106" s="2">
        <v>89</v>
      </c>
      <c r="F106">
        <v>3</v>
      </c>
    </row>
    <row r="107" spans="1:6" x14ac:dyDescent="0.25">
      <c r="A107" t="s">
        <v>32</v>
      </c>
      <c r="B107">
        <v>17</v>
      </c>
      <c r="C107" s="1">
        <v>0.15240000000000001</v>
      </c>
      <c r="D107" s="1">
        <v>0.18685121107266436</v>
      </c>
      <c r="E107" s="2">
        <v>90</v>
      </c>
      <c r="F107">
        <v>3</v>
      </c>
    </row>
    <row r="108" spans="1:6" x14ac:dyDescent="0.25">
      <c r="A108" t="s">
        <v>32</v>
      </c>
      <c r="B108">
        <v>11</v>
      </c>
      <c r="C108" s="1">
        <v>0.27432000000000001</v>
      </c>
      <c r="D108" s="1">
        <v>0.29238754325259519</v>
      </c>
      <c r="E108" s="2">
        <v>87</v>
      </c>
      <c r="F108">
        <v>4</v>
      </c>
    </row>
    <row r="109" spans="1:6" x14ac:dyDescent="0.25">
      <c r="A109" t="s">
        <v>32</v>
      </c>
      <c r="B109">
        <v>17</v>
      </c>
      <c r="C109" s="1">
        <v>0.33528000000000002</v>
      </c>
      <c r="D109" s="1">
        <v>0.25086505190311414</v>
      </c>
      <c r="E109" s="2">
        <v>36</v>
      </c>
      <c r="F109">
        <v>2</v>
      </c>
    </row>
    <row r="110" spans="1:6" x14ac:dyDescent="0.25">
      <c r="A110" t="s">
        <v>32</v>
      </c>
      <c r="B110">
        <v>21</v>
      </c>
      <c r="C110" s="1">
        <v>6.0960000000000007E-2</v>
      </c>
      <c r="D110" s="1">
        <v>0.33910034602076122</v>
      </c>
      <c r="E110" s="2">
        <v>31</v>
      </c>
      <c r="F110">
        <v>3</v>
      </c>
    </row>
    <row r="111" spans="1:6" x14ac:dyDescent="0.25">
      <c r="A111" t="s">
        <v>32</v>
      </c>
      <c r="B111">
        <v>13</v>
      </c>
      <c r="C111" s="1">
        <v>0</v>
      </c>
      <c r="D111" s="1">
        <v>0.4671280276816609</v>
      </c>
      <c r="E111" s="2">
        <v>41</v>
      </c>
      <c r="F111">
        <v>3</v>
      </c>
    </row>
    <row r="112" spans="1:6" x14ac:dyDescent="0.25">
      <c r="A112" t="s">
        <v>32</v>
      </c>
      <c r="B112">
        <v>17</v>
      </c>
      <c r="C112" s="1">
        <v>0.54864000000000002</v>
      </c>
      <c r="D112" s="1">
        <v>0.3546712802768166</v>
      </c>
      <c r="E112" s="2">
        <v>22</v>
      </c>
      <c r="F112">
        <v>4</v>
      </c>
    </row>
    <row r="113" spans="1:6" x14ac:dyDescent="0.25">
      <c r="A113" t="s">
        <v>32</v>
      </c>
      <c r="B113">
        <v>15</v>
      </c>
      <c r="C113" s="1">
        <v>0.70104</v>
      </c>
      <c r="D113" s="1">
        <v>0.45328719723183386</v>
      </c>
      <c r="E113" s="2">
        <v>40</v>
      </c>
      <c r="F113">
        <v>4</v>
      </c>
    </row>
    <row r="114" spans="1:6" x14ac:dyDescent="0.25">
      <c r="A114" t="s">
        <v>32</v>
      </c>
      <c r="B114">
        <v>18</v>
      </c>
      <c r="C114" s="1">
        <v>0.39624000000000004</v>
      </c>
      <c r="D114" s="1">
        <v>0.16782006920415227</v>
      </c>
      <c r="E114" s="2">
        <v>41</v>
      </c>
      <c r="F114">
        <v>4</v>
      </c>
    </row>
    <row r="115" spans="1:6" x14ac:dyDescent="0.25">
      <c r="A115" t="s">
        <v>32</v>
      </c>
      <c r="B115">
        <v>20</v>
      </c>
      <c r="C115" s="1">
        <v>0.45720000000000005</v>
      </c>
      <c r="D115" s="1">
        <v>0.25259515570934254</v>
      </c>
      <c r="E115" s="2">
        <v>71</v>
      </c>
      <c r="F115">
        <v>3</v>
      </c>
    </row>
    <row r="116" spans="1:6" x14ac:dyDescent="0.25">
      <c r="A116" t="s">
        <v>32</v>
      </c>
      <c r="B116">
        <v>24</v>
      </c>
      <c r="C116" s="1">
        <v>0.33528000000000002</v>
      </c>
      <c r="D116" s="1">
        <v>0.28719723183390999</v>
      </c>
      <c r="E116" s="2">
        <v>91</v>
      </c>
      <c r="F116">
        <v>3</v>
      </c>
    </row>
    <row r="117" spans="1:6" x14ac:dyDescent="0.25">
      <c r="A117" t="s">
        <v>32</v>
      </c>
      <c r="B117">
        <v>26</v>
      </c>
      <c r="C117" s="1">
        <v>0.24384000000000003</v>
      </c>
      <c r="D117" s="1">
        <v>0.23702422145328716</v>
      </c>
      <c r="E117" s="2">
        <v>96</v>
      </c>
      <c r="F117">
        <v>3</v>
      </c>
    </row>
    <row r="118" spans="1:6" x14ac:dyDescent="0.25">
      <c r="A118" t="s">
        <v>32</v>
      </c>
      <c r="B118">
        <v>32</v>
      </c>
      <c r="C118" s="1">
        <v>9.1440000000000007E-2</v>
      </c>
      <c r="D118" s="1">
        <v>0.41868512110726641</v>
      </c>
      <c r="E118" s="2">
        <v>34</v>
      </c>
      <c r="F118">
        <v>2</v>
      </c>
    </row>
    <row r="119" spans="1:6" x14ac:dyDescent="0.25">
      <c r="A119" t="s">
        <v>32</v>
      </c>
      <c r="B119">
        <v>32</v>
      </c>
      <c r="C119" s="1">
        <v>9.1440000000000007E-2</v>
      </c>
      <c r="D119" s="1">
        <v>0.39792387543252594</v>
      </c>
      <c r="E119" s="2">
        <v>30</v>
      </c>
      <c r="F119">
        <v>1</v>
      </c>
    </row>
    <row r="120" spans="1:6" x14ac:dyDescent="0.25">
      <c r="A120" t="s">
        <v>32</v>
      </c>
      <c r="B120">
        <v>26</v>
      </c>
      <c r="C120" s="1">
        <v>6.0960000000000007E-2</v>
      </c>
      <c r="D120" s="1">
        <v>0.40138408304498269</v>
      </c>
      <c r="E120" s="2">
        <v>86</v>
      </c>
      <c r="F120">
        <v>5</v>
      </c>
    </row>
    <row r="121" spans="1:6" x14ac:dyDescent="0.25">
      <c r="A121" t="s">
        <v>32</v>
      </c>
      <c r="B121">
        <v>35</v>
      </c>
      <c r="C121" s="1">
        <v>6.0960000000000007E-2</v>
      </c>
      <c r="D121" s="1">
        <v>0.2491349480968858</v>
      </c>
      <c r="E121" s="2">
        <v>73</v>
      </c>
      <c r="F121">
        <v>1</v>
      </c>
    </row>
    <row r="122" spans="1:6" x14ac:dyDescent="0.25">
      <c r="A122" t="s">
        <v>32</v>
      </c>
      <c r="B122">
        <v>30</v>
      </c>
      <c r="C122" s="1">
        <v>0</v>
      </c>
      <c r="D122" s="1">
        <v>0.29757785467128028</v>
      </c>
      <c r="E122" s="2">
        <v>73</v>
      </c>
      <c r="F122">
        <v>1</v>
      </c>
    </row>
    <row r="123" spans="1:6" x14ac:dyDescent="0.25">
      <c r="A123" t="s">
        <v>32</v>
      </c>
      <c r="B123">
        <v>38</v>
      </c>
      <c r="C123" s="1">
        <v>0.15240000000000001</v>
      </c>
      <c r="D123" s="1">
        <v>0.42214532871972321</v>
      </c>
      <c r="E123" s="2">
        <v>73</v>
      </c>
      <c r="F123">
        <v>3</v>
      </c>
    </row>
    <row r="124" spans="1:6" x14ac:dyDescent="0.25">
      <c r="A124" t="s">
        <v>34</v>
      </c>
      <c r="B124">
        <v>17</v>
      </c>
      <c r="C124" s="1">
        <v>9.1440000000000007E-2</v>
      </c>
      <c r="D124" s="1">
        <v>0.24738012067322956</v>
      </c>
      <c r="E124" s="2">
        <v>0</v>
      </c>
      <c r="F124">
        <v>1</v>
      </c>
    </row>
    <row r="125" spans="1:6" x14ac:dyDescent="0.25">
      <c r="A125" t="s">
        <v>34</v>
      </c>
      <c r="B125">
        <v>18</v>
      </c>
      <c r="C125" s="1">
        <v>0.45720000000000005</v>
      </c>
      <c r="D125" s="1">
        <v>0.32708796443315341</v>
      </c>
      <c r="E125" s="2">
        <v>6</v>
      </c>
      <c r="F125">
        <v>3</v>
      </c>
    </row>
    <row r="126" spans="1:6" x14ac:dyDescent="0.25">
      <c r="A126" t="s">
        <v>34</v>
      </c>
      <c r="B126">
        <v>14</v>
      </c>
      <c r="C126" s="1">
        <v>0</v>
      </c>
      <c r="D126" s="1">
        <v>5.0809780882819948E-2</v>
      </c>
      <c r="E126" s="2">
        <v>14</v>
      </c>
      <c r="F126">
        <v>3</v>
      </c>
    </row>
    <row r="127" spans="1:6" x14ac:dyDescent="0.25">
      <c r="A127" t="s">
        <v>34</v>
      </c>
      <c r="B127">
        <v>16</v>
      </c>
      <c r="C127" s="1">
        <v>0.39624000000000004</v>
      </c>
      <c r="D127" s="1">
        <v>0.13337567481740237</v>
      </c>
      <c r="E127" s="2">
        <v>18</v>
      </c>
      <c r="F127">
        <v>3</v>
      </c>
    </row>
    <row r="128" spans="1:6" x14ac:dyDescent="0.25">
      <c r="A128" t="s">
        <v>34</v>
      </c>
      <c r="B128">
        <v>21</v>
      </c>
      <c r="C128" s="1">
        <v>0.45720000000000005</v>
      </c>
      <c r="D128" s="1">
        <v>0.23499523658304225</v>
      </c>
      <c r="E128" s="2">
        <v>26</v>
      </c>
      <c r="F128">
        <v>3</v>
      </c>
    </row>
    <row r="129" spans="1:6" x14ac:dyDescent="0.25">
      <c r="A129" t="s">
        <v>34</v>
      </c>
      <c r="B129">
        <v>19</v>
      </c>
      <c r="C129" s="1">
        <v>0.48768000000000006</v>
      </c>
      <c r="D129" s="1">
        <v>0.20641473483645603</v>
      </c>
      <c r="E129" s="2">
        <v>88</v>
      </c>
      <c r="F129">
        <v>3</v>
      </c>
    </row>
    <row r="130" spans="1:6" x14ac:dyDescent="0.25">
      <c r="A130" t="s">
        <v>34</v>
      </c>
      <c r="B130">
        <v>12</v>
      </c>
      <c r="C130" s="1">
        <v>0.27432000000000001</v>
      </c>
      <c r="D130" s="1">
        <v>0.24134645919339476</v>
      </c>
      <c r="E130" s="2">
        <v>96</v>
      </c>
      <c r="F130">
        <v>3</v>
      </c>
    </row>
    <row r="131" spans="1:6" x14ac:dyDescent="0.25">
      <c r="A131" t="s">
        <v>34</v>
      </c>
      <c r="B131">
        <v>15</v>
      </c>
      <c r="C131" s="1">
        <v>0.60960000000000003</v>
      </c>
      <c r="D131" s="1">
        <v>0.43823436011432204</v>
      </c>
      <c r="E131" s="2">
        <v>94</v>
      </c>
      <c r="F131">
        <v>4</v>
      </c>
    </row>
    <row r="132" spans="1:6" x14ac:dyDescent="0.25">
      <c r="A132" t="s">
        <v>34</v>
      </c>
      <c r="B132">
        <v>12</v>
      </c>
      <c r="C132" s="1">
        <v>0.21335999999999999</v>
      </c>
      <c r="D132" s="1">
        <v>0.22229279136233726</v>
      </c>
      <c r="E132" s="2">
        <v>88</v>
      </c>
      <c r="F132">
        <v>3</v>
      </c>
    </row>
    <row r="133" spans="1:6" x14ac:dyDescent="0.25">
      <c r="A133" t="s">
        <v>34</v>
      </c>
      <c r="B133">
        <v>13</v>
      </c>
      <c r="C133" s="1">
        <v>0.64008000000000009</v>
      </c>
      <c r="D133" s="1">
        <v>0.4541124166402033</v>
      </c>
      <c r="E133" s="2">
        <v>82</v>
      </c>
      <c r="F133">
        <v>3</v>
      </c>
    </row>
    <row r="134" spans="1:6" x14ac:dyDescent="0.25">
      <c r="A134" t="s">
        <v>34</v>
      </c>
      <c r="B134">
        <v>10</v>
      </c>
      <c r="C134" s="1">
        <v>0.18288000000000001</v>
      </c>
      <c r="D134" s="1">
        <v>0.27310257224515722</v>
      </c>
      <c r="E134" s="2">
        <v>72</v>
      </c>
      <c r="F134">
        <v>3</v>
      </c>
    </row>
    <row r="135" spans="1:6" x14ac:dyDescent="0.25">
      <c r="A135" t="s">
        <v>34</v>
      </c>
      <c r="B135">
        <v>21</v>
      </c>
      <c r="C135" s="1">
        <v>0.30480000000000002</v>
      </c>
      <c r="D135" s="1">
        <v>0.32391235312797717</v>
      </c>
      <c r="E135" s="2">
        <v>41</v>
      </c>
      <c r="F135">
        <v>3</v>
      </c>
    </row>
    <row r="136" spans="1:6" x14ac:dyDescent="0.25">
      <c r="A136" t="s">
        <v>34</v>
      </c>
      <c r="B136">
        <v>24</v>
      </c>
      <c r="C136" s="1">
        <v>0.18288000000000001</v>
      </c>
      <c r="D136" s="1">
        <v>0.30168307399174343</v>
      </c>
      <c r="E136" s="2">
        <v>23</v>
      </c>
      <c r="F136">
        <v>3</v>
      </c>
    </row>
    <row r="137" spans="1:6" x14ac:dyDescent="0.25">
      <c r="A137" t="s">
        <v>34</v>
      </c>
      <c r="B137">
        <v>25</v>
      </c>
      <c r="C137" s="1">
        <v>0.27432000000000001</v>
      </c>
      <c r="D137" s="1">
        <v>0.31120990790727215</v>
      </c>
      <c r="E137" s="2">
        <v>23</v>
      </c>
      <c r="F137">
        <v>3</v>
      </c>
    </row>
    <row r="138" spans="1:6" x14ac:dyDescent="0.25">
      <c r="A138" t="s">
        <v>34</v>
      </c>
      <c r="B138">
        <v>21</v>
      </c>
      <c r="C138" s="1">
        <v>0.42671999999999999</v>
      </c>
      <c r="D138" s="1">
        <v>0.35884407748491587</v>
      </c>
      <c r="E138" s="2">
        <v>25</v>
      </c>
      <c r="F138">
        <v>3</v>
      </c>
    </row>
    <row r="139" spans="1:6" x14ac:dyDescent="0.25">
      <c r="A139" t="s">
        <v>34</v>
      </c>
      <c r="B139">
        <v>20</v>
      </c>
      <c r="C139" s="1">
        <v>0.27432000000000001</v>
      </c>
      <c r="D139" s="1">
        <v>0.31756113051762469</v>
      </c>
      <c r="E139" s="2">
        <v>13</v>
      </c>
      <c r="F139">
        <v>4</v>
      </c>
    </row>
    <row r="140" spans="1:6" x14ac:dyDescent="0.25">
      <c r="A140" t="s">
        <v>34</v>
      </c>
      <c r="B140">
        <v>22</v>
      </c>
      <c r="C140" s="1">
        <v>0.18288000000000001</v>
      </c>
      <c r="D140" s="1">
        <v>0.39060019053667833</v>
      </c>
      <c r="E140" s="2">
        <v>12</v>
      </c>
      <c r="F140">
        <v>4</v>
      </c>
    </row>
    <row r="141" spans="1:6" x14ac:dyDescent="0.25">
      <c r="A141" t="s">
        <v>34</v>
      </c>
      <c r="B141">
        <v>15</v>
      </c>
      <c r="C141" s="1">
        <v>0.39624000000000004</v>
      </c>
      <c r="D141" s="1">
        <v>0.25404890441409972</v>
      </c>
      <c r="E141" s="2">
        <v>24</v>
      </c>
      <c r="F141">
        <v>3</v>
      </c>
    </row>
    <row r="142" spans="1:6" x14ac:dyDescent="0.25">
      <c r="A142" t="s">
        <v>34</v>
      </c>
      <c r="B142">
        <v>26</v>
      </c>
      <c r="C142" s="1">
        <v>0.15240000000000001</v>
      </c>
      <c r="D142" s="1">
        <v>0.21911718005716102</v>
      </c>
      <c r="E142" s="2">
        <v>40</v>
      </c>
      <c r="F142">
        <v>3</v>
      </c>
    </row>
    <row r="143" spans="1:6" x14ac:dyDescent="0.25">
      <c r="A143" t="s">
        <v>34</v>
      </c>
      <c r="B143">
        <v>26</v>
      </c>
      <c r="C143" s="1">
        <v>0.12192000000000001</v>
      </c>
      <c r="D143" s="1">
        <v>0.2635757383296285</v>
      </c>
      <c r="E143" s="2">
        <v>40</v>
      </c>
      <c r="F143">
        <v>3</v>
      </c>
    </row>
    <row r="144" spans="1:6" x14ac:dyDescent="0.25">
      <c r="A144" t="s">
        <v>34</v>
      </c>
      <c r="B144">
        <v>30</v>
      </c>
      <c r="C144" s="1">
        <v>0</v>
      </c>
      <c r="D144" s="1">
        <v>0.18736106700539856</v>
      </c>
      <c r="E144" s="2">
        <v>44</v>
      </c>
      <c r="F144">
        <v>3</v>
      </c>
    </row>
    <row r="145" spans="1:6" x14ac:dyDescent="0.25">
      <c r="A145" t="s">
        <v>34</v>
      </c>
      <c r="B145">
        <v>30</v>
      </c>
      <c r="C145" s="1">
        <v>0</v>
      </c>
      <c r="D145" s="1">
        <v>0.16830739917434107</v>
      </c>
      <c r="E145" s="2">
        <v>44</v>
      </c>
      <c r="F145">
        <v>3</v>
      </c>
    </row>
    <row r="146" spans="1:6" x14ac:dyDescent="0.25">
      <c r="A146" t="s">
        <v>34</v>
      </c>
      <c r="B146">
        <v>28</v>
      </c>
      <c r="C146" s="1">
        <v>0.15240000000000001</v>
      </c>
      <c r="D146" s="1">
        <v>0.2635757383296285</v>
      </c>
      <c r="E146" s="2">
        <v>0</v>
      </c>
      <c r="F146">
        <v>3</v>
      </c>
    </row>
    <row r="147" spans="1:6" x14ac:dyDescent="0.25">
      <c r="A147" t="s">
        <v>34</v>
      </c>
      <c r="B147">
        <v>40</v>
      </c>
      <c r="C147" s="1">
        <v>0.18288000000000001</v>
      </c>
      <c r="D147" s="1">
        <v>0.31120990790727215</v>
      </c>
      <c r="E147" s="2">
        <v>2</v>
      </c>
      <c r="F147">
        <v>3</v>
      </c>
    </row>
    <row r="148" spans="1:6" x14ac:dyDescent="0.25">
      <c r="A148" t="s">
        <v>34</v>
      </c>
      <c r="B148">
        <v>19</v>
      </c>
      <c r="C148" s="1">
        <v>0.33528000000000002</v>
      </c>
      <c r="D148" s="1">
        <v>0.41918069228326454</v>
      </c>
      <c r="E148" s="2">
        <v>78</v>
      </c>
      <c r="F148">
        <v>6</v>
      </c>
    </row>
    <row r="149" spans="1:6" x14ac:dyDescent="0.25">
      <c r="A149" t="s">
        <v>34</v>
      </c>
      <c r="B149">
        <v>23</v>
      </c>
      <c r="C149" s="1">
        <v>3.0480000000000004E-2</v>
      </c>
      <c r="D149" s="1">
        <v>0.43474118767862813</v>
      </c>
      <c r="E149" s="2">
        <v>24</v>
      </c>
      <c r="F149">
        <v>3</v>
      </c>
    </row>
    <row r="150" spans="1:6" x14ac:dyDescent="0.25">
      <c r="A150" t="s">
        <v>34</v>
      </c>
      <c r="B150">
        <v>44</v>
      </c>
      <c r="C150" s="1">
        <v>9.1440000000000007E-2</v>
      </c>
      <c r="D150" s="1">
        <v>0.29533185138139095</v>
      </c>
      <c r="E150" s="2">
        <v>12</v>
      </c>
      <c r="F150">
        <v>1</v>
      </c>
    </row>
    <row r="151" spans="1:6" x14ac:dyDescent="0.25">
      <c r="A151" t="s">
        <v>34</v>
      </c>
      <c r="B151">
        <v>30</v>
      </c>
      <c r="C151" s="1">
        <v>9.1440000000000007E-2</v>
      </c>
      <c r="D151" s="1">
        <v>0.44140997141949828</v>
      </c>
      <c r="E151" s="2">
        <v>0</v>
      </c>
      <c r="F151">
        <v>2</v>
      </c>
    </row>
    <row r="152" spans="1:6" x14ac:dyDescent="0.25">
      <c r="A152" t="s">
        <v>28</v>
      </c>
      <c r="B152">
        <v>47.5</v>
      </c>
      <c r="C152" s="1">
        <v>0</v>
      </c>
      <c r="D152" s="1">
        <v>0.11073748407443763</v>
      </c>
      <c r="E152" s="2">
        <v>88</v>
      </c>
      <c r="F152">
        <v>3</v>
      </c>
    </row>
    <row r="153" spans="1:6" x14ac:dyDescent="0.25">
      <c r="A153" t="s">
        <v>28</v>
      </c>
      <c r="B153">
        <v>47</v>
      </c>
      <c r="C153" s="1">
        <v>6.0960000000000007E-2</v>
      </c>
      <c r="D153" s="1">
        <v>8.868188558658284E-2</v>
      </c>
      <c r="E153" s="2">
        <v>87</v>
      </c>
      <c r="F153">
        <v>4</v>
      </c>
    </row>
    <row r="154" spans="1:6" x14ac:dyDescent="0.25">
      <c r="A154" t="s">
        <v>28</v>
      </c>
      <c r="B154">
        <v>32</v>
      </c>
      <c r="C154" s="1">
        <v>0.12192000000000001</v>
      </c>
      <c r="D154" s="1">
        <v>0.11303494225025584</v>
      </c>
      <c r="E154" s="2">
        <v>57</v>
      </c>
      <c r="F154">
        <v>6</v>
      </c>
    </row>
    <row r="155" spans="1:6" x14ac:dyDescent="0.25">
      <c r="A155" t="s">
        <v>28</v>
      </c>
      <c r="B155">
        <v>36.5</v>
      </c>
      <c r="C155" s="1">
        <v>6.0960000000000007E-2</v>
      </c>
      <c r="D155" s="1">
        <v>0.33864533511560391</v>
      </c>
      <c r="E155" s="2">
        <v>65</v>
      </c>
      <c r="F155">
        <v>3</v>
      </c>
    </row>
    <row r="156" spans="1:6" x14ac:dyDescent="0.25">
      <c r="A156" t="s">
        <v>28</v>
      </c>
      <c r="B156">
        <v>34</v>
      </c>
      <c r="C156" s="1">
        <v>0.18288000000000001</v>
      </c>
      <c r="D156" s="1">
        <v>0.38183754882098619</v>
      </c>
      <c r="E156" s="2">
        <v>68</v>
      </c>
      <c r="F156">
        <v>6</v>
      </c>
    </row>
    <row r="157" spans="1:6" x14ac:dyDescent="0.25">
      <c r="A157" t="s">
        <v>28</v>
      </c>
      <c r="B157">
        <v>28</v>
      </c>
      <c r="C157" s="1">
        <v>6.0960000000000007E-2</v>
      </c>
      <c r="D157" s="1">
        <v>0.33313143549364022</v>
      </c>
      <c r="E157" s="2">
        <v>20</v>
      </c>
      <c r="F157">
        <v>1</v>
      </c>
    </row>
    <row r="158" spans="1:6" x14ac:dyDescent="0.25">
      <c r="A158" t="s">
        <v>28</v>
      </c>
      <c r="B158">
        <v>38</v>
      </c>
      <c r="C158" s="1">
        <v>6.0960000000000007E-2</v>
      </c>
      <c r="D158" s="1">
        <v>0.26880260657073035</v>
      </c>
      <c r="E158" s="2">
        <v>6</v>
      </c>
      <c r="F158">
        <v>3</v>
      </c>
    </row>
    <row r="159" spans="1:6" x14ac:dyDescent="0.25">
      <c r="A159" t="s">
        <v>28</v>
      </c>
      <c r="B159">
        <v>32</v>
      </c>
      <c r="C159" s="1">
        <v>9.1440000000000007E-2</v>
      </c>
      <c r="D159" s="1">
        <v>0.31383278681676724</v>
      </c>
      <c r="E159" s="2">
        <v>4</v>
      </c>
      <c r="F159">
        <v>6</v>
      </c>
    </row>
    <row r="160" spans="1:6" x14ac:dyDescent="0.25">
      <c r="A160" t="s">
        <v>28</v>
      </c>
      <c r="B160">
        <v>30.5</v>
      </c>
      <c r="C160" s="1">
        <v>9.1440000000000007E-2</v>
      </c>
      <c r="D160" s="1">
        <v>0.26696464003007581</v>
      </c>
      <c r="E160" s="2">
        <v>0</v>
      </c>
      <c r="F160">
        <v>0</v>
      </c>
    </row>
    <row r="161" spans="1:6" x14ac:dyDescent="0.25">
      <c r="A161" t="s">
        <v>28</v>
      </c>
      <c r="B161">
        <v>31.5</v>
      </c>
      <c r="C161" s="1">
        <v>0</v>
      </c>
      <c r="D161" s="1">
        <v>0.2536393826103302</v>
      </c>
      <c r="E161" s="2">
        <v>2</v>
      </c>
      <c r="F161">
        <v>6</v>
      </c>
    </row>
    <row r="162" spans="1:6" x14ac:dyDescent="0.25">
      <c r="A162" t="s">
        <v>28</v>
      </c>
      <c r="B162">
        <v>32</v>
      </c>
      <c r="C162" s="1">
        <v>6.0960000000000007E-2</v>
      </c>
      <c r="D162" s="1">
        <v>0.20263581110716597</v>
      </c>
      <c r="E162" s="2">
        <v>3</v>
      </c>
      <c r="F162">
        <v>6</v>
      </c>
    </row>
    <row r="163" spans="1:6" x14ac:dyDescent="0.25">
      <c r="A163" t="s">
        <v>28</v>
      </c>
      <c r="B163">
        <v>6</v>
      </c>
      <c r="C163" s="1">
        <v>0.18288000000000001</v>
      </c>
      <c r="D163" s="1">
        <v>0.22331293468952984</v>
      </c>
      <c r="E163" s="2">
        <v>80</v>
      </c>
      <c r="F163">
        <v>6</v>
      </c>
    </row>
    <row r="164" spans="1:6" x14ac:dyDescent="0.25">
      <c r="A164" t="s">
        <v>28</v>
      </c>
      <c r="B164">
        <v>31</v>
      </c>
      <c r="C164" s="1">
        <v>0</v>
      </c>
      <c r="D164" s="1">
        <v>0.20217631947200232</v>
      </c>
      <c r="E164" s="2">
        <v>78</v>
      </c>
      <c r="F164">
        <v>6</v>
      </c>
    </row>
    <row r="165" spans="1:6" x14ac:dyDescent="0.25">
      <c r="A165" t="s">
        <v>28</v>
      </c>
      <c r="B165">
        <v>30.5</v>
      </c>
      <c r="C165" s="1">
        <v>9.1440000000000007E-2</v>
      </c>
      <c r="D165" s="1">
        <v>0.20906869399945696</v>
      </c>
      <c r="E165" s="2">
        <v>90</v>
      </c>
      <c r="F165">
        <v>6</v>
      </c>
    </row>
    <row r="166" spans="1:6" x14ac:dyDescent="0.25">
      <c r="A166" t="s">
        <v>28</v>
      </c>
      <c r="B166">
        <v>32</v>
      </c>
      <c r="C166" s="1">
        <v>6.0960000000000007E-2</v>
      </c>
      <c r="D166" s="1">
        <v>0.20309530274232962</v>
      </c>
      <c r="E166" s="2">
        <v>47</v>
      </c>
      <c r="F166">
        <v>6</v>
      </c>
    </row>
    <row r="167" spans="1:6" x14ac:dyDescent="0.25">
      <c r="A167" t="s">
        <v>28</v>
      </c>
      <c r="B167">
        <v>32</v>
      </c>
      <c r="C167" s="1">
        <v>0</v>
      </c>
      <c r="D167" s="1">
        <v>0.17460682136218383</v>
      </c>
      <c r="E167" s="2">
        <v>15</v>
      </c>
      <c r="F167">
        <v>6</v>
      </c>
    </row>
    <row r="168" spans="1:6" x14ac:dyDescent="0.25">
      <c r="A168" t="s">
        <v>28</v>
      </c>
      <c r="B168">
        <v>31</v>
      </c>
      <c r="C168" s="1">
        <v>0.12192000000000001</v>
      </c>
      <c r="D168" s="1">
        <v>0.15301071450949266</v>
      </c>
      <c r="E168" s="2">
        <v>15</v>
      </c>
      <c r="F168">
        <v>6</v>
      </c>
    </row>
    <row r="169" spans="1:6" x14ac:dyDescent="0.25">
      <c r="A169" t="s">
        <v>28</v>
      </c>
      <c r="B169">
        <v>32</v>
      </c>
      <c r="C169" s="1">
        <v>6.0960000000000007E-2</v>
      </c>
      <c r="D169" s="1">
        <v>0.11625138369640134</v>
      </c>
      <c r="E169" s="2">
        <v>94</v>
      </c>
      <c r="F169">
        <v>6</v>
      </c>
    </row>
    <row r="170" spans="1:6" x14ac:dyDescent="0.25">
      <c r="A170" t="s">
        <v>28</v>
      </c>
      <c r="B170">
        <v>26.5</v>
      </c>
      <c r="C170" s="1">
        <v>0</v>
      </c>
      <c r="D170" s="1">
        <v>0.13876647381941978</v>
      </c>
      <c r="E170" s="2">
        <v>96</v>
      </c>
      <c r="F170">
        <v>3</v>
      </c>
    </row>
    <row r="171" spans="1:6" x14ac:dyDescent="0.25">
      <c r="A171" t="s">
        <v>28</v>
      </c>
      <c r="B171">
        <v>27.5</v>
      </c>
      <c r="C171" s="1">
        <v>0</v>
      </c>
      <c r="D171" s="1">
        <v>0.15117274796883809</v>
      </c>
      <c r="E171" s="2">
        <v>96</v>
      </c>
      <c r="F171">
        <v>3</v>
      </c>
    </row>
    <row r="172" spans="1:6" x14ac:dyDescent="0.25">
      <c r="A172" t="s">
        <v>28</v>
      </c>
      <c r="B172">
        <v>33</v>
      </c>
      <c r="C172" s="1">
        <v>0.18288000000000001</v>
      </c>
      <c r="D172" s="1">
        <v>0.36575534159025874</v>
      </c>
      <c r="E172" s="2">
        <v>3</v>
      </c>
      <c r="F172">
        <v>6</v>
      </c>
    </row>
    <row r="173" spans="1:6" x14ac:dyDescent="0.25">
      <c r="A173" t="s">
        <v>28</v>
      </c>
      <c r="B173">
        <v>33</v>
      </c>
      <c r="C173" s="1">
        <v>0.15240000000000001</v>
      </c>
      <c r="D173" s="1">
        <v>0.4535182439065143</v>
      </c>
      <c r="E173" s="2">
        <v>0</v>
      </c>
      <c r="F173">
        <v>6</v>
      </c>
    </row>
    <row r="174" spans="1:6" x14ac:dyDescent="0.25">
      <c r="A174" t="s">
        <v>28</v>
      </c>
      <c r="B174">
        <v>34.5</v>
      </c>
      <c r="C174" s="1">
        <v>0.12192000000000001</v>
      </c>
      <c r="D174" s="1">
        <v>0.3960817895110591</v>
      </c>
      <c r="E174" s="2">
        <v>0</v>
      </c>
      <c r="F174">
        <v>6</v>
      </c>
    </row>
    <row r="175" spans="1:6" x14ac:dyDescent="0.25">
      <c r="A175" t="s">
        <v>28</v>
      </c>
      <c r="B175">
        <v>33</v>
      </c>
      <c r="C175" s="1">
        <v>0.18288000000000001</v>
      </c>
      <c r="D175" s="1">
        <v>0.40710958875498648</v>
      </c>
      <c r="E175" s="2">
        <v>0</v>
      </c>
      <c r="F175">
        <v>4</v>
      </c>
    </row>
    <row r="176" spans="1:6" x14ac:dyDescent="0.25">
      <c r="A176" t="s">
        <v>28</v>
      </c>
      <c r="B176">
        <v>36</v>
      </c>
      <c r="C176" s="1">
        <v>0.21335999999999999</v>
      </c>
      <c r="D176" s="1">
        <v>0.47097892604273267</v>
      </c>
      <c r="E176" s="2">
        <v>11</v>
      </c>
      <c r="F176">
        <v>6</v>
      </c>
    </row>
    <row r="177" spans="1:6" x14ac:dyDescent="0.25">
      <c r="A177" t="s">
        <v>28</v>
      </c>
      <c r="B177">
        <v>34</v>
      </c>
      <c r="C177" s="1">
        <v>0.21335999999999999</v>
      </c>
      <c r="D177" s="1">
        <v>0.45213976900102337</v>
      </c>
      <c r="E177" s="2">
        <v>13</v>
      </c>
      <c r="F177">
        <v>6</v>
      </c>
    </row>
    <row r="178" spans="1:6" x14ac:dyDescent="0.25">
      <c r="A178" t="s">
        <v>28</v>
      </c>
      <c r="B178">
        <v>35</v>
      </c>
      <c r="C178" s="1">
        <v>0.21335999999999999</v>
      </c>
      <c r="D178" s="1">
        <v>0.49165604962509657</v>
      </c>
      <c r="E178" s="2">
        <v>13</v>
      </c>
      <c r="F178">
        <v>6</v>
      </c>
    </row>
    <row r="179" spans="1:6" x14ac:dyDescent="0.25">
      <c r="A179" t="s">
        <v>28</v>
      </c>
      <c r="B179">
        <v>33.5</v>
      </c>
      <c r="C179" s="1">
        <v>0.21335999999999999</v>
      </c>
      <c r="D179" s="1">
        <v>0.44203095302742329</v>
      </c>
      <c r="E179" s="2">
        <v>6</v>
      </c>
      <c r="F179">
        <v>6</v>
      </c>
    </row>
    <row r="180" spans="1:6" x14ac:dyDescent="0.25">
      <c r="A180" t="s">
        <v>28</v>
      </c>
      <c r="B180">
        <v>31.5</v>
      </c>
      <c r="C180" s="1">
        <v>0.18288000000000001</v>
      </c>
      <c r="D180" s="1">
        <v>0.49318072641450328</v>
      </c>
      <c r="E180" s="2">
        <v>5</v>
      </c>
      <c r="F180">
        <v>4</v>
      </c>
    </row>
    <row r="181" spans="1:6" x14ac:dyDescent="0.25">
      <c r="A181" t="s">
        <v>28</v>
      </c>
      <c r="B181">
        <v>35</v>
      </c>
      <c r="C181" s="1">
        <v>0.27432000000000001</v>
      </c>
      <c r="D181" s="1">
        <v>0.46224858497462351</v>
      </c>
      <c r="E181" s="2">
        <v>5</v>
      </c>
      <c r="F181">
        <v>4</v>
      </c>
    </row>
    <row r="182" spans="1:6" x14ac:dyDescent="0.25">
      <c r="A182" t="s">
        <v>28</v>
      </c>
      <c r="B182">
        <v>35</v>
      </c>
      <c r="C182" s="1">
        <v>0.15240000000000001</v>
      </c>
      <c r="D182" s="1">
        <v>0.4668435013262599</v>
      </c>
      <c r="E182" s="2">
        <v>2</v>
      </c>
      <c r="F182">
        <v>6</v>
      </c>
    </row>
    <row r="183" spans="1:6" x14ac:dyDescent="0.25">
      <c r="A183" t="s">
        <v>28</v>
      </c>
      <c r="B183">
        <v>27.5</v>
      </c>
      <c r="C183" s="1">
        <v>0.18288000000000001</v>
      </c>
      <c r="D183" s="1">
        <v>0.48614215000313288</v>
      </c>
      <c r="E183" s="2">
        <v>3</v>
      </c>
      <c r="F183">
        <v>3</v>
      </c>
    </row>
    <row r="184" spans="1:6" x14ac:dyDescent="0.25">
      <c r="A184" t="s">
        <v>28</v>
      </c>
      <c r="B184">
        <v>33</v>
      </c>
      <c r="C184" s="1">
        <v>0</v>
      </c>
      <c r="D184" s="1">
        <v>0.33450991039913114</v>
      </c>
      <c r="E184" s="2">
        <v>9</v>
      </c>
      <c r="F184">
        <v>6</v>
      </c>
    </row>
    <row r="185" spans="1:6" x14ac:dyDescent="0.25">
      <c r="A185" t="s">
        <v>28</v>
      </c>
      <c r="B185">
        <v>31</v>
      </c>
      <c r="C185" s="1">
        <v>0.15240000000000001</v>
      </c>
      <c r="D185" s="1">
        <v>0.40848806366047741</v>
      </c>
      <c r="E185" s="2">
        <v>3</v>
      </c>
      <c r="F185">
        <v>2</v>
      </c>
    </row>
    <row r="186" spans="1:6" x14ac:dyDescent="0.25">
      <c r="A186" t="s">
        <v>28</v>
      </c>
      <c r="B186">
        <v>31</v>
      </c>
      <c r="C186" s="1">
        <v>0.30480000000000002</v>
      </c>
      <c r="D186" s="1">
        <v>0.39378433133524088</v>
      </c>
      <c r="E186" s="2">
        <v>8</v>
      </c>
      <c r="F186">
        <v>4</v>
      </c>
    </row>
    <row r="187" spans="1:6" x14ac:dyDescent="0.25">
      <c r="A187" t="s">
        <v>28</v>
      </c>
      <c r="B187">
        <v>36.5</v>
      </c>
      <c r="C187" s="1">
        <v>0.18288000000000001</v>
      </c>
      <c r="D187" s="1">
        <v>0.39975772259236825</v>
      </c>
      <c r="E187" s="2">
        <v>6</v>
      </c>
      <c r="F187">
        <v>4</v>
      </c>
    </row>
    <row r="188" spans="1:6" x14ac:dyDescent="0.25">
      <c r="A188" t="s">
        <v>28</v>
      </c>
      <c r="B188">
        <v>32</v>
      </c>
      <c r="C188" s="1">
        <v>0.24384000000000003</v>
      </c>
      <c r="D188" s="1">
        <v>0.40940704693080471</v>
      </c>
      <c r="E188" s="2">
        <v>8</v>
      </c>
      <c r="F188">
        <v>3</v>
      </c>
    </row>
    <row r="189" spans="1:6" x14ac:dyDescent="0.25">
      <c r="A189" t="s">
        <v>28</v>
      </c>
      <c r="B189">
        <v>33</v>
      </c>
      <c r="C189" s="1">
        <v>0.24384000000000003</v>
      </c>
      <c r="D189" s="1">
        <v>0.40067670586269549</v>
      </c>
      <c r="E189" s="2">
        <v>12</v>
      </c>
      <c r="F189">
        <v>3</v>
      </c>
    </row>
    <row r="190" spans="1:6" x14ac:dyDescent="0.25">
      <c r="A190" t="s">
        <v>28</v>
      </c>
      <c r="B190">
        <v>41.5</v>
      </c>
      <c r="C190" s="1">
        <v>3.0480000000000004E-2</v>
      </c>
      <c r="D190" s="1">
        <v>0.31842770316840369</v>
      </c>
      <c r="E190" s="2">
        <v>12</v>
      </c>
      <c r="F190">
        <v>3</v>
      </c>
    </row>
    <row r="191" spans="1:6" x14ac:dyDescent="0.25">
      <c r="A191" t="s">
        <v>28</v>
      </c>
      <c r="B191">
        <v>43</v>
      </c>
      <c r="C191" s="1">
        <v>0</v>
      </c>
      <c r="D191" s="1">
        <v>0.28947973015309425</v>
      </c>
      <c r="E191" s="2">
        <v>7</v>
      </c>
      <c r="F191">
        <v>6</v>
      </c>
    </row>
    <row r="192" spans="1:6" x14ac:dyDescent="0.25">
      <c r="A192" t="s">
        <v>28</v>
      </c>
      <c r="B192">
        <v>37.5</v>
      </c>
      <c r="C192" s="1">
        <v>9.1440000000000007E-2</v>
      </c>
      <c r="D192" s="1">
        <v>0.26099124877294844</v>
      </c>
      <c r="E192" s="2">
        <v>11</v>
      </c>
      <c r="F192">
        <v>1</v>
      </c>
    </row>
    <row r="193" spans="1:6" x14ac:dyDescent="0.25">
      <c r="A193" t="s">
        <v>28</v>
      </c>
      <c r="B193">
        <v>33.5</v>
      </c>
      <c r="C193" s="1">
        <v>0.12192000000000001</v>
      </c>
      <c r="D193" s="1">
        <v>0.30923787046513085</v>
      </c>
      <c r="E193" s="2">
        <v>9</v>
      </c>
      <c r="F193">
        <v>6</v>
      </c>
    </row>
    <row r="194" spans="1:6" x14ac:dyDescent="0.25">
      <c r="A194" t="s">
        <v>28</v>
      </c>
      <c r="B194">
        <v>34</v>
      </c>
      <c r="C194" s="1">
        <v>0.18288000000000001</v>
      </c>
      <c r="D194" s="1">
        <v>0.26972158984105765</v>
      </c>
      <c r="E194" s="2">
        <v>16</v>
      </c>
      <c r="F194">
        <v>6</v>
      </c>
    </row>
    <row r="195" spans="1:6" x14ac:dyDescent="0.25">
      <c r="A195" t="s">
        <v>28</v>
      </c>
      <c r="B195">
        <v>34.5</v>
      </c>
      <c r="C195" s="1">
        <v>0.12192000000000001</v>
      </c>
      <c r="D195" s="1">
        <v>0.26099124877294844</v>
      </c>
      <c r="E195" s="2">
        <v>25</v>
      </c>
      <c r="F195">
        <v>6</v>
      </c>
    </row>
    <row r="196" spans="1:6" x14ac:dyDescent="0.25">
      <c r="A196" t="s">
        <v>28</v>
      </c>
      <c r="B196">
        <v>26.5</v>
      </c>
      <c r="C196" s="1">
        <v>9.1440000000000007E-2</v>
      </c>
      <c r="D196" s="1">
        <v>0.12222477495352868</v>
      </c>
      <c r="E196" s="2">
        <v>47</v>
      </c>
      <c r="F196">
        <v>6</v>
      </c>
    </row>
    <row r="197" spans="1:6" x14ac:dyDescent="0.25">
      <c r="A197" t="s">
        <v>28</v>
      </c>
      <c r="B197">
        <v>27</v>
      </c>
      <c r="C197" s="1">
        <v>9.1440000000000007E-2</v>
      </c>
      <c r="D197" s="1">
        <v>0.10889951753378307</v>
      </c>
      <c r="E197" s="2">
        <v>44</v>
      </c>
      <c r="F197">
        <v>6</v>
      </c>
    </row>
    <row r="198" spans="1:6" x14ac:dyDescent="0.25">
      <c r="A198" t="s">
        <v>28</v>
      </c>
      <c r="B198">
        <v>28</v>
      </c>
      <c r="C198" s="1">
        <v>0.15240000000000001</v>
      </c>
      <c r="D198" s="1">
        <v>0.1644980053885837</v>
      </c>
      <c r="E198" s="2">
        <v>32</v>
      </c>
      <c r="F198">
        <v>6</v>
      </c>
    </row>
    <row r="199" spans="1:6" x14ac:dyDescent="0.25">
      <c r="A199" t="s">
        <v>28</v>
      </c>
      <c r="B199">
        <v>30</v>
      </c>
      <c r="C199" s="1">
        <v>9.1440000000000007E-2</v>
      </c>
      <c r="D199" s="1">
        <v>0.16771444683472919</v>
      </c>
      <c r="E199" s="2">
        <v>34</v>
      </c>
      <c r="F199">
        <v>6</v>
      </c>
    </row>
    <row r="200" spans="1:6" x14ac:dyDescent="0.25">
      <c r="A200" t="s">
        <v>28</v>
      </c>
      <c r="B200">
        <v>27</v>
      </c>
      <c r="C200" s="1">
        <v>9.1440000000000007E-2</v>
      </c>
      <c r="D200" s="1">
        <v>0.17644478790283838</v>
      </c>
      <c r="E200" s="2">
        <v>24</v>
      </c>
      <c r="F200">
        <v>4</v>
      </c>
    </row>
    <row r="201" spans="1:6" x14ac:dyDescent="0.25">
      <c r="A201" t="s">
        <v>26</v>
      </c>
      <c r="B201">
        <v>40</v>
      </c>
      <c r="C201" s="1">
        <v>0.18288000000000001</v>
      </c>
      <c r="D201" s="1">
        <v>0.20606826801517067</v>
      </c>
      <c r="E201" s="2">
        <v>30</v>
      </c>
      <c r="F201">
        <v>0</v>
      </c>
    </row>
    <row r="202" spans="1:6" x14ac:dyDescent="0.25">
      <c r="A202" t="s">
        <v>26</v>
      </c>
      <c r="B202">
        <v>50</v>
      </c>
      <c r="C202" s="1">
        <v>0.18288000000000001</v>
      </c>
      <c r="D202" s="1">
        <v>0.33375474083438683</v>
      </c>
      <c r="E202" s="2">
        <v>35</v>
      </c>
      <c r="F202">
        <v>0</v>
      </c>
    </row>
    <row r="203" spans="1:6" x14ac:dyDescent="0.25">
      <c r="A203" t="s">
        <v>26</v>
      </c>
      <c r="B203">
        <v>77</v>
      </c>
      <c r="C203" s="1">
        <v>0.12192000000000001</v>
      </c>
      <c r="D203" s="1">
        <v>0.22629582806573956</v>
      </c>
      <c r="E203" s="2">
        <v>65</v>
      </c>
      <c r="F203">
        <v>0</v>
      </c>
    </row>
    <row r="204" spans="1:6" x14ac:dyDescent="0.25">
      <c r="A204" t="s">
        <v>26</v>
      </c>
      <c r="B204">
        <v>78.5</v>
      </c>
      <c r="C204" s="1">
        <v>0.21335999999999999</v>
      </c>
      <c r="D204" s="1">
        <v>0.28445006321112515</v>
      </c>
      <c r="E204" s="2">
        <v>41</v>
      </c>
      <c r="F204">
        <v>0</v>
      </c>
    </row>
    <row r="205" spans="1:6" x14ac:dyDescent="0.25">
      <c r="A205" t="s">
        <v>26</v>
      </c>
      <c r="B205">
        <v>36</v>
      </c>
      <c r="C205" s="1">
        <v>9.1440000000000007E-2</v>
      </c>
      <c r="D205" s="1">
        <v>0.30088495575221241</v>
      </c>
      <c r="E205" s="2">
        <v>56</v>
      </c>
      <c r="F205">
        <v>0</v>
      </c>
    </row>
    <row r="206" spans="1:6" x14ac:dyDescent="0.25">
      <c r="A206" t="s">
        <v>26</v>
      </c>
      <c r="B206">
        <v>52.5</v>
      </c>
      <c r="C206" s="1">
        <v>6.0960000000000007E-2</v>
      </c>
      <c r="D206" s="1">
        <v>0.14664981036662453</v>
      </c>
      <c r="E206" s="2">
        <v>39</v>
      </c>
      <c r="F206">
        <v>0</v>
      </c>
    </row>
    <row r="207" spans="1:6" x14ac:dyDescent="0.25">
      <c r="A207" t="s">
        <v>26</v>
      </c>
      <c r="B207">
        <v>33.5</v>
      </c>
      <c r="C207" s="1">
        <v>9.1440000000000007E-2</v>
      </c>
      <c r="D207" s="1">
        <v>0.15676359039190899</v>
      </c>
      <c r="E207" s="2">
        <v>64</v>
      </c>
      <c r="F207">
        <v>0</v>
      </c>
    </row>
    <row r="208" spans="1:6" x14ac:dyDescent="0.25">
      <c r="A208" t="s">
        <v>26</v>
      </c>
      <c r="B208">
        <v>59.5</v>
      </c>
      <c r="C208" s="1">
        <v>0.12192000000000001</v>
      </c>
      <c r="D208" s="1">
        <v>0.20859671302149177</v>
      </c>
      <c r="E208" s="2">
        <v>49</v>
      </c>
      <c r="F208">
        <v>0</v>
      </c>
    </row>
    <row r="209" spans="1:6" x14ac:dyDescent="0.25">
      <c r="A209" t="s">
        <v>26</v>
      </c>
      <c r="B209">
        <v>55</v>
      </c>
      <c r="C209" s="1">
        <v>9.1440000000000007E-2</v>
      </c>
      <c r="D209" s="1">
        <v>0.19974715549936789</v>
      </c>
      <c r="E209" s="2">
        <v>34</v>
      </c>
      <c r="F209">
        <v>0</v>
      </c>
    </row>
    <row r="210" spans="1:6" x14ac:dyDescent="0.25">
      <c r="A210" t="s">
        <v>26</v>
      </c>
      <c r="B210">
        <v>43</v>
      </c>
      <c r="C210" s="1">
        <v>0.12192000000000001</v>
      </c>
      <c r="D210" s="1">
        <v>0.21618204804045513</v>
      </c>
      <c r="E210" s="2">
        <v>41</v>
      </c>
      <c r="F210">
        <v>0</v>
      </c>
    </row>
    <row r="211" spans="1:6" x14ac:dyDescent="0.25">
      <c r="A211" t="s">
        <v>26</v>
      </c>
      <c r="B211">
        <v>26</v>
      </c>
      <c r="C211" s="1">
        <v>0.42671999999999999</v>
      </c>
      <c r="D211" s="1">
        <v>0.2857142857142857</v>
      </c>
      <c r="E211" s="2">
        <v>52</v>
      </c>
      <c r="F211">
        <v>0</v>
      </c>
    </row>
    <row r="212" spans="1:6" x14ac:dyDescent="0.25">
      <c r="A212" t="s">
        <v>26</v>
      </c>
      <c r="B212">
        <v>27.5</v>
      </c>
      <c r="C212" s="1">
        <v>0.30480000000000002</v>
      </c>
      <c r="D212" s="1">
        <v>0.34260429835651074</v>
      </c>
      <c r="E212" s="2">
        <v>56</v>
      </c>
      <c r="F212">
        <v>3</v>
      </c>
    </row>
    <row r="213" spans="1:6" x14ac:dyDescent="0.25">
      <c r="A213" t="s">
        <v>26</v>
      </c>
      <c r="B213">
        <v>23.5</v>
      </c>
      <c r="C213" s="1">
        <v>0.45720000000000005</v>
      </c>
      <c r="D213" s="1">
        <v>0.11630847029077118</v>
      </c>
      <c r="E213" s="2">
        <v>56</v>
      </c>
      <c r="F213">
        <v>0</v>
      </c>
    </row>
    <row r="214" spans="1:6" x14ac:dyDescent="0.25">
      <c r="A214" t="s">
        <v>26</v>
      </c>
      <c r="B214">
        <v>20.5</v>
      </c>
      <c r="C214" s="1">
        <v>0.33528000000000002</v>
      </c>
      <c r="D214" s="1">
        <v>7.7117572692793929E-2</v>
      </c>
      <c r="E214" s="2">
        <v>60</v>
      </c>
      <c r="F214">
        <v>0</v>
      </c>
    </row>
    <row r="215" spans="1:6" x14ac:dyDescent="0.25">
      <c r="A215" t="s">
        <v>26</v>
      </c>
      <c r="B215">
        <v>29</v>
      </c>
      <c r="C215" s="1">
        <v>0.36576000000000003</v>
      </c>
      <c r="D215" s="1">
        <v>0.17572692793931732</v>
      </c>
      <c r="E215" s="2">
        <v>68</v>
      </c>
      <c r="F215">
        <v>0</v>
      </c>
    </row>
    <row r="216" spans="1:6" x14ac:dyDescent="0.25">
      <c r="A216" t="s">
        <v>26</v>
      </c>
      <c r="B216">
        <v>28.5</v>
      </c>
      <c r="C216" s="1">
        <v>0.30480000000000002</v>
      </c>
      <c r="D216" s="1">
        <v>0.34386852085967129</v>
      </c>
      <c r="E216" s="2">
        <v>62</v>
      </c>
      <c r="F216">
        <v>0</v>
      </c>
    </row>
    <row r="217" spans="1:6" x14ac:dyDescent="0.25">
      <c r="A217" t="s">
        <v>26</v>
      </c>
      <c r="B217">
        <v>26</v>
      </c>
      <c r="C217" s="1">
        <v>0.33528000000000002</v>
      </c>
      <c r="D217" s="1">
        <v>0.26675094816687739</v>
      </c>
      <c r="E217" s="2">
        <v>55</v>
      </c>
      <c r="F217">
        <v>0</v>
      </c>
    </row>
    <row r="218" spans="1:6" x14ac:dyDescent="0.25">
      <c r="A218" t="s">
        <v>26</v>
      </c>
      <c r="B218">
        <v>31</v>
      </c>
      <c r="C218" s="1">
        <v>0.27432000000000001</v>
      </c>
      <c r="D218" s="1">
        <v>0.30847029077117571</v>
      </c>
      <c r="E218" s="2">
        <v>61</v>
      </c>
      <c r="F218">
        <v>1</v>
      </c>
    </row>
    <row r="219" spans="1:6" x14ac:dyDescent="0.25">
      <c r="A219" t="s">
        <v>26</v>
      </c>
      <c r="B219">
        <v>38</v>
      </c>
      <c r="C219" s="1">
        <v>0.24384000000000003</v>
      </c>
      <c r="D219" s="1">
        <v>0.29835651074589126</v>
      </c>
      <c r="E219" s="2">
        <v>70</v>
      </c>
      <c r="F219">
        <v>1</v>
      </c>
    </row>
    <row r="220" spans="1:6" x14ac:dyDescent="0.25">
      <c r="A220" t="s">
        <v>26</v>
      </c>
      <c r="B220">
        <v>37.5</v>
      </c>
      <c r="C220" s="1">
        <v>0.33528000000000002</v>
      </c>
      <c r="D220" s="1">
        <v>0.23135271807838179</v>
      </c>
      <c r="E220" s="2">
        <v>77</v>
      </c>
      <c r="F220">
        <v>1</v>
      </c>
    </row>
    <row r="221" spans="1:6" x14ac:dyDescent="0.25">
      <c r="A221" t="s">
        <v>26</v>
      </c>
      <c r="B221">
        <v>28</v>
      </c>
      <c r="C221" s="1">
        <v>0.21335999999999999</v>
      </c>
      <c r="D221" s="1">
        <v>0.11757269279393173</v>
      </c>
      <c r="E221" s="2">
        <v>82</v>
      </c>
      <c r="F221">
        <v>0</v>
      </c>
    </row>
    <row r="222" spans="1:6" x14ac:dyDescent="0.25">
      <c r="A222" t="s">
        <v>26</v>
      </c>
      <c r="B222">
        <v>42</v>
      </c>
      <c r="C222" s="1">
        <v>0.24384000000000003</v>
      </c>
      <c r="D222" s="1">
        <v>0.17572692793931732</v>
      </c>
      <c r="E222" s="2">
        <v>90</v>
      </c>
      <c r="F222">
        <v>3</v>
      </c>
    </row>
    <row r="223" spans="1:6" x14ac:dyDescent="0.25">
      <c r="A223" t="s">
        <v>26</v>
      </c>
      <c r="B223">
        <v>57</v>
      </c>
      <c r="C223" s="1">
        <v>0.15240000000000001</v>
      </c>
      <c r="D223" s="1">
        <v>0.24778761061946902</v>
      </c>
      <c r="E223" s="2">
        <v>86</v>
      </c>
      <c r="F223">
        <v>3</v>
      </c>
    </row>
    <row r="224" spans="1:6" x14ac:dyDescent="0.25">
      <c r="A224" t="s">
        <v>26</v>
      </c>
      <c r="B224">
        <v>48</v>
      </c>
      <c r="C224" s="1">
        <v>0</v>
      </c>
      <c r="D224" s="1">
        <v>0.34639696586599239</v>
      </c>
      <c r="E224" s="2">
        <v>74</v>
      </c>
      <c r="F224">
        <v>1</v>
      </c>
    </row>
    <row r="225" spans="1:6" x14ac:dyDescent="0.25">
      <c r="A225" t="s">
        <v>26</v>
      </c>
      <c r="B225">
        <v>49</v>
      </c>
      <c r="C225" s="1">
        <v>6.0960000000000007E-2</v>
      </c>
      <c r="D225" s="1">
        <v>0.33754740834386854</v>
      </c>
      <c r="E225" s="2">
        <v>80</v>
      </c>
      <c r="F225">
        <v>1</v>
      </c>
    </row>
    <row r="226" spans="1:6" x14ac:dyDescent="0.25">
      <c r="A226" t="s">
        <v>26</v>
      </c>
      <c r="B226">
        <v>63</v>
      </c>
      <c r="C226" s="1">
        <v>0.39624000000000004</v>
      </c>
      <c r="D226" s="1">
        <v>0.1213653603034134</v>
      </c>
      <c r="E226" s="2">
        <v>75</v>
      </c>
      <c r="F226">
        <v>0</v>
      </c>
    </row>
    <row r="227" spans="1:6" x14ac:dyDescent="0.25">
      <c r="A227" t="s">
        <v>26</v>
      </c>
      <c r="B227">
        <v>59</v>
      </c>
      <c r="C227" s="1">
        <v>0.21335999999999999</v>
      </c>
      <c r="D227" s="1">
        <v>8.3438685208596708E-2</v>
      </c>
      <c r="E227" s="2">
        <v>27</v>
      </c>
      <c r="F227">
        <v>0</v>
      </c>
    </row>
    <row r="228" spans="1:6" x14ac:dyDescent="0.25">
      <c r="A228" t="s">
        <v>26</v>
      </c>
      <c r="B228">
        <v>52.5</v>
      </c>
      <c r="C228" s="1">
        <v>0.21335999999999999</v>
      </c>
      <c r="D228" s="1">
        <v>0.11378002528445007</v>
      </c>
      <c r="E228" s="2">
        <v>34</v>
      </c>
      <c r="F228">
        <v>3</v>
      </c>
    </row>
    <row r="229" spans="1:6" x14ac:dyDescent="0.25">
      <c r="A229" t="s">
        <v>30</v>
      </c>
      <c r="B229">
        <v>17.5</v>
      </c>
      <c r="C229" s="1">
        <v>3.0480000000000004E-2</v>
      </c>
      <c r="D229" s="1">
        <v>0.44005238718895107</v>
      </c>
      <c r="E229" s="2">
        <v>92</v>
      </c>
      <c r="F229">
        <v>1</v>
      </c>
    </row>
    <row r="230" spans="1:6" x14ac:dyDescent="0.25">
      <c r="A230" t="s">
        <v>30</v>
      </c>
      <c r="B230">
        <v>20</v>
      </c>
      <c r="C230" s="1">
        <v>0</v>
      </c>
      <c r="D230" s="1">
        <v>0.39290391713299205</v>
      </c>
      <c r="E230" s="2">
        <v>93</v>
      </c>
      <c r="F230">
        <v>1</v>
      </c>
    </row>
    <row r="231" spans="1:6" x14ac:dyDescent="0.25">
      <c r="A231" t="s">
        <v>30</v>
      </c>
      <c r="B231">
        <v>14.5</v>
      </c>
      <c r="C231" s="1">
        <v>0.12192000000000001</v>
      </c>
      <c r="D231" s="1">
        <v>0.46100726276937731</v>
      </c>
      <c r="E231" s="2">
        <v>94</v>
      </c>
      <c r="F231">
        <v>3</v>
      </c>
    </row>
    <row r="232" spans="1:6" x14ac:dyDescent="0.25">
      <c r="A232" t="s">
        <v>30</v>
      </c>
      <c r="B232">
        <v>12</v>
      </c>
      <c r="C232" s="1">
        <v>0.18288000000000001</v>
      </c>
      <c r="D232" s="1">
        <v>0.49767829503512323</v>
      </c>
      <c r="E232" s="2">
        <v>94</v>
      </c>
      <c r="F232">
        <v>6</v>
      </c>
    </row>
    <row r="233" spans="1:6" x14ac:dyDescent="0.25">
      <c r="A233" t="s">
        <v>30</v>
      </c>
      <c r="B233">
        <v>10</v>
      </c>
      <c r="C233" s="1">
        <v>0.15240000000000001</v>
      </c>
      <c r="D233" s="1">
        <v>0.45576854387427079</v>
      </c>
      <c r="E233" s="2">
        <v>94</v>
      </c>
      <c r="F233">
        <v>3</v>
      </c>
    </row>
    <row r="234" spans="1:6" x14ac:dyDescent="0.25">
      <c r="A234" t="s">
        <v>30</v>
      </c>
      <c r="B234">
        <v>14</v>
      </c>
      <c r="C234" s="1">
        <v>9.1440000000000007E-2</v>
      </c>
      <c r="D234" s="1">
        <v>0.35825693534944636</v>
      </c>
      <c r="E234" s="2">
        <v>94</v>
      </c>
      <c r="F234">
        <v>3</v>
      </c>
    </row>
    <row r="235" spans="1:6" x14ac:dyDescent="0.25">
      <c r="A235" t="s">
        <v>30</v>
      </c>
      <c r="B235">
        <v>18</v>
      </c>
      <c r="C235" s="1">
        <v>0</v>
      </c>
      <c r="D235" s="1">
        <v>0.35039885700678652</v>
      </c>
      <c r="E235" s="2">
        <v>95</v>
      </c>
      <c r="F235">
        <v>3</v>
      </c>
    </row>
    <row r="236" spans="1:6" x14ac:dyDescent="0.25">
      <c r="A236" t="s">
        <v>30</v>
      </c>
      <c r="B236">
        <v>17</v>
      </c>
      <c r="C236" s="1">
        <v>0</v>
      </c>
      <c r="D236" s="1">
        <v>0.37659245148231923</v>
      </c>
      <c r="E236" s="2">
        <v>96</v>
      </c>
      <c r="F236">
        <v>3</v>
      </c>
    </row>
    <row r="237" spans="1:6" x14ac:dyDescent="0.25">
      <c r="A237" t="s">
        <v>30</v>
      </c>
      <c r="B237">
        <v>17.5</v>
      </c>
      <c r="C237" s="1">
        <v>0</v>
      </c>
      <c r="D237" s="1">
        <v>0.49243957614001671</v>
      </c>
      <c r="E237" s="2">
        <v>95</v>
      </c>
      <c r="F237">
        <v>4</v>
      </c>
    </row>
    <row r="238" spans="1:6" x14ac:dyDescent="0.25">
      <c r="A238" t="s">
        <v>30</v>
      </c>
      <c r="B238">
        <v>20</v>
      </c>
      <c r="C238" s="1">
        <v>0</v>
      </c>
      <c r="D238" s="1">
        <v>0.43743302774139781</v>
      </c>
      <c r="E238" s="2">
        <v>95</v>
      </c>
      <c r="F238">
        <v>3</v>
      </c>
    </row>
    <row r="239" spans="1:6" x14ac:dyDescent="0.25">
      <c r="A239" t="s">
        <v>30</v>
      </c>
      <c r="B239">
        <v>13</v>
      </c>
      <c r="C239" s="1">
        <v>0.18288000000000001</v>
      </c>
      <c r="D239" s="1">
        <v>0.34313608762947972</v>
      </c>
      <c r="E239" s="2">
        <v>95</v>
      </c>
      <c r="F239">
        <v>3</v>
      </c>
    </row>
    <row r="240" spans="1:6" x14ac:dyDescent="0.25">
      <c r="A240" t="s">
        <v>30</v>
      </c>
      <c r="B240">
        <v>14</v>
      </c>
      <c r="C240" s="1">
        <v>9.1440000000000007E-2</v>
      </c>
      <c r="D240" s="1">
        <v>0.44267174663650438</v>
      </c>
      <c r="E240" s="2">
        <v>93</v>
      </c>
      <c r="F240">
        <v>6</v>
      </c>
    </row>
    <row r="241" spans="1:6" x14ac:dyDescent="0.25">
      <c r="A241" t="s">
        <v>30</v>
      </c>
      <c r="B241">
        <v>19</v>
      </c>
      <c r="C241" s="1">
        <v>6.0960000000000007E-2</v>
      </c>
      <c r="D241" s="1">
        <v>0.28289082033575425</v>
      </c>
      <c r="E241" s="2">
        <v>93</v>
      </c>
      <c r="F241">
        <v>3</v>
      </c>
    </row>
    <row r="242" spans="1:6" x14ac:dyDescent="0.25">
      <c r="A242" t="s">
        <v>30</v>
      </c>
      <c r="B242">
        <v>14</v>
      </c>
      <c r="C242" s="1">
        <v>0.15240000000000001</v>
      </c>
      <c r="D242" s="1">
        <v>0.35623288486724614</v>
      </c>
      <c r="E242" s="2">
        <v>95</v>
      </c>
      <c r="F242">
        <v>1</v>
      </c>
    </row>
    <row r="243" spans="1:6" x14ac:dyDescent="0.25">
      <c r="A243" t="s">
        <v>30</v>
      </c>
      <c r="B243">
        <v>14</v>
      </c>
      <c r="C243" s="1">
        <v>9.1440000000000007E-2</v>
      </c>
      <c r="D243" s="1">
        <v>0.36932968210501255</v>
      </c>
      <c r="E243" s="2">
        <v>95</v>
      </c>
      <c r="F243">
        <v>1</v>
      </c>
    </row>
    <row r="244" spans="1:6" x14ac:dyDescent="0.25">
      <c r="A244" t="s">
        <v>30</v>
      </c>
      <c r="B244">
        <v>13.5</v>
      </c>
      <c r="C244" s="1">
        <v>0.15240000000000001</v>
      </c>
      <c r="D244" s="1">
        <v>0.33789736873437315</v>
      </c>
      <c r="E244" s="2">
        <v>95</v>
      </c>
      <c r="F244">
        <v>1</v>
      </c>
    </row>
    <row r="245" spans="1:6" x14ac:dyDescent="0.25">
      <c r="A245" t="s">
        <v>30</v>
      </c>
      <c r="B245">
        <v>19</v>
      </c>
      <c r="C245" s="1">
        <v>0.12192000000000001</v>
      </c>
      <c r="D245" s="1">
        <v>0.33789736873437315</v>
      </c>
      <c r="E245" s="2">
        <v>94</v>
      </c>
      <c r="F245">
        <v>3</v>
      </c>
    </row>
    <row r="246" spans="1:6" x14ac:dyDescent="0.25">
      <c r="A246" t="s">
        <v>30</v>
      </c>
      <c r="B246">
        <v>21</v>
      </c>
      <c r="C246" s="1">
        <v>0.12192000000000001</v>
      </c>
      <c r="D246" s="1">
        <v>0.21740683414692227</v>
      </c>
      <c r="E246" s="2">
        <v>94</v>
      </c>
      <c r="F246">
        <v>3</v>
      </c>
    </row>
    <row r="247" spans="1:6" x14ac:dyDescent="0.25">
      <c r="A247" t="s">
        <v>30</v>
      </c>
      <c r="B247">
        <v>17.5</v>
      </c>
      <c r="C247" s="1">
        <v>3.0480000000000004E-2</v>
      </c>
      <c r="D247" s="1">
        <v>0.36409096320990597</v>
      </c>
      <c r="E247" s="2">
        <v>94</v>
      </c>
      <c r="F247">
        <v>3</v>
      </c>
    </row>
    <row r="248" spans="1:6" x14ac:dyDescent="0.25">
      <c r="A248" t="s">
        <v>30</v>
      </c>
      <c r="B248">
        <v>20</v>
      </c>
      <c r="C248" s="1">
        <v>0</v>
      </c>
      <c r="D248" s="1">
        <v>0.30122633646862723</v>
      </c>
      <c r="E248" s="2">
        <v>96</v>
      </c>
      <c r="F248">
        <v>6</v>
      </c>
    </row>
    <row r="249" spans="1:6" x14ac:dyDescent="0.25">
      <c r="A249" t="s">
        <v>30</v>
      </c>
      <c r="B249">
        <v>18</v>
      </c>
      <c r="C249" s="1">
        <v>9.1440000000000007E-2</v>
      </c>
      <c r="D249" s="1">
        <v>0.33527800928681989</v>
      </c>
      <c r="E249" s="2">
        <v>92</v>
      </c>
      <c r="F249">
        <v>3</v>
      </c>
    </row>
    <row r="250" spans="1:6" x14ac:dyDescent="0.25">
      <c r="A250" t="s">
        <v>30</v>
      </c>
      <c r="B250">
        <v>21.5</v>
      </c>
      <c r="C250" s="1">
        <v>0</v>
      </c>
      <c r="D250" s="1">
        <v>0.24621978807000836</v>
      </c>
      <c r="E250" s="2">
        <v>95</v>
      </c>
      <c r="F250">
        <v>1</v>
      </c>
    </row>
    <row r="251" spans="1:6" x14ac:dyDescent="0.25">
      <c r="A251" t="s">
        <v>30</v>
      </c>
      <c r="B251">
        <v>11</v>
      </c>
      <c r="C251" s="1">
        <v>6.0960000000000007E-2</v>
      </c>
      <c r="D251" s="1">
        <v>0.45255387546136439</v>
      </c>
      <c r="E251" s="2">
        <v>94</v>
      </c>
      <c r="F251">
        <v>4</v>
      </c>
    </row>
    <row r="252" spans="1:6" x14ac:dyDescent="0.25">
      <c r="A252" t="s">
        <v>30</v>
      </c>
      <c r="B252">
        <v>4.5</v>
      </c>
      <c r="C252" s="1">
        <v>0.12192000000000001</v>
      </c>
      <c r="D252" s="1">
        <v>0.11525181569234433</v>
      </c>
      <c r="E252" s="2">
        <v>94</v>
      </c>
      <c r="F252">
        <v>3</v>
      </c>
    </row>
    <row r="253" spans="1:6" x14ac:dyDescent="0.25">
      <c r="A253" t="s">
        <v>30</v>
      </c>
      <c r="B253">
        <v>12.5</v>
      </c>
      <c r="C253" s="1">
        <v>0.33528000000000002</v>
      </c>
      <c r="D253" s="1">
        <v>0.15192284795809025</v>
      </c>
      <c r="E253" s="2">
        <v>95</v>
      </c>
      <c r="F253">
        <v>4</v>
      </c>
    </row>
    <row r="254" spans="1:6" x14ac:dyDescent="0.25">
      <c r="A254" t="s">
        <v>30</v>
      </c>
      <c r="B254">
        <v>11.5</v>
      </c>
      <c r="C254" s="1">
        <v>0.18288000000000001</v>
      </c>
      <c r="D254" s="1">
        <v>0.15454220740564353</v>
      </c>
      <c r="E254" s="2">
        <v>96</v>
      </c>
      <c r="F254">
        <v>4</v>
      </c>
    </row>
    <row r="255" spans="1:6" x14ac:dyDescent="0.25">
      <c r="A255" t="s">
        <v>30</v>
      </c>
      <c r="B255">
        <v>15.5</v>
      </c>
      <c r="C255" s="1">
        <v>0.18288000000000001</v>
      </c>
      <c r="D255" s="1">
        <v>6.0245267293725445E-2</v>
      </c>
      <c r="E255" s="2">
        <v>96</v>
      </c>
      <c r="F255">
        <v>3</v>
      </c>
    </row>
    <row r="256" spans="1:6" x14ac:dyDescent="0.25">
      <c r="A256" t="s">
        <v>30</v>
      </c>
      <c r="B256">
        <v>17</v>
      </c>
      <c r="C256" s="1">
        <v>0</v>
      </c>
      <c r="D256" s="1">
        <v>0.49970234551732351</v>
      </c>
      <c r="E256" s="2">
        <v>95</v>
      </c>
      <c r="F256">
        <v>1</v>
      </c>
    </row>
    <row r="257" spans="1:6" x14ac:dyDescent="0.25">
      <c r="A257" t="s">
        <v>30</v>
      </c>
      <c r="B257">
        <v>15</v>
      </c>
      <c r="C257" s="1">
        <v>0.18288000000000001</v>
      </c>
      <c r="D257" s="1">
        <v>0.22264555304202882</v>
      </c>
      <c r="E257" s="2">
        <v>96</v>
      </c>
      <c r="F257">
        <v>3</v>
      </c>
    </row>
    <row r="258" spans="1:6" x14ac:dyDescent="0.25">
      <c r="A258" t="s">
        <v>30</v>
      </c>
      <c r="B258">
        <v>24</v>
      </c>
      <c r="C258" s="1">
        <v>0.12192000000000001</v>
      </c>
      <c r="D258" s="1">
        <v>0.4243362305036314</v>
      </c>
      <c r="E258" s="2">
        <v>94</v>
      </c>
      <c r="F258">
        <v>1</v>
      </c>
    </row>
    <row r="259" spans="1:6" x14ac:dyDescent="0.25">
      <c r="A259" t="s">
        <v>30</v>
      </c>
      <c r="B259">
        <v>24</v>
      </c>
      <c r="C259" s="1">
        <v>0.12192000000000001</v>
      </c>
      <c r="D259" s="1">
        <v>0.4243362305036314</v>
      </c>
      <c r="E259" s="2">
        <v>94</v>
      </c>
      <c r="F259">
        <v>1</v>
      </c>
    </row>
    <row r="260" spans="1:6" x14ac:dyDescent="0.25">
      <c r="A260" t="s">
        <v>30</v>
      </c>
      <c r="B260">
        <v>36</v>
      </c>
      <c r="C260" s="1">
        <v>0</v>
      </c>
      <c r="D260" s="1">
        <v>0.40076199547565189</v>
      </c>
      <c r="E260" s="2">
        <v>95</v>
      </c>
      <c r="F260">
        <v>1</v>
      </c>
    </row>
    <row r="261" spans="1:6" x14ac:dyDescent="0.25">
      <c r="A261" t="s">
        <v>30</v>
      </c>
      <c r="B261">
        <v>19</v>
      </c>
      <c r="C261" s="1">
        <v>0.15240000000000001</v>
      </c>
      <c r="D261" s="1">
        <v>0.18859388022383619</v>
      </c>
      <c r="E261" s="2">
        <v>94</v>
      </c>
      <c r="F261">
        <v>6</v>
      </c>
    </row>
    <row r="262" spans="1:6" x14ac:dyDescent="0.25">
      <c r="A262" t="s">
        <v>30</v>
      </c>
      <c r="B262">
        <v>16</v>
      </c>
      <c r="C262" s="1">
        <v>0.24384000000000003</v>
      </c>
      <c r="D262" s="1">
        <v>0.44993451601381118</v>
      </c>
      <c r="E262" s="2">
        <v>95</v>
      </c>
      <c r="F262">
        <v>6</v>
      </c>
    </row>
    <row r="263" spans="1:6" x14ac:dyDescent="0.25">
      <c r="A263" t="s">
        <v>30</v>
      </c>
      <c r="B263">
        <v>15.5</v>
      </c>
      <c r="C263" s="1">
        <v>0</v>
      </c>
      <c r="D263" s="1">
        <v>0.48458149779735687</v>
      </c>
      <c r="E263" s="2">
        <v>82</v>
      </c>
      <c r="F263">
        <v>6</v>
      </c>
    </row>
    <row r="264" spans="1:6" x14ac:dyDescent="0.25">
      <c r="A264" t="s">
        <v>30</v>
      </c>
      <c r="B264">
        <v>22</v>
      </c>
      <c r="C264" s="1">
        <v>0</v>
      </c>
      <c r="D264" s="1">
        <v>0.45255387546136439</v>
      </c>
      <c r="E264" s="2">
        <v>85</v>
      </c>
      <c r="F264">
        <v>6</v>
      </c>
    </row>
    <row r="265" spans="1:6" x14ac:dyDescent="0.25">
      <c r="A265" t="s">
        <v>30</v>
      </c>
      <c r="B265">
        <v>15.5</v>
      </c>
      <c r="C265" s="1">
        <v>0.12192000000000001</v>
      </c>
      <c r="D265" s="1">
        <v>0.49184426717466367</v>
      </c>
      <c r="E265" s="2">
        <v>67</v>
      </c>
      <c r="F265">
        <v>3</v>
      </c>
    </row>
    <row r="266" spans="1:6" x14ac:dyDescent="0.25">
      <c r="A266" t="s">
        <v>30</v>
      </c>
      <c r="B266">
        <v>14</v>
      </c>
      <c r="C266" s="1">
        <v>9.1440000000000007E-2</v>
      </c>
      <c r="D266" s="1">
        <v>0.44791046553161096</v>
      </c>
      <c r="E266" s="2">
        <v>68</v>
      </c>
      <c r="F266">
        <v>1</v>
      </c>
    </row>
    <row r="267" spans="1:6" x14ac:dyDescent="0.25">
      <c r="A267" t="s">
        <v>30</v>
      </c>
      <c r="B267">
        <v>15.5</v>
      </c>
      <c r="C267" s="1">
        <v>0.21335999999999999</v>
      </c>
      <c r="D267" s="1">
        <v>0.47350875104179069</v>
      </c>
      <c r="E267" s="2">
        <v>81</v>
      </c>
      <c r="F267">
        <v>1</v>
      </c>
    </row>
    <row r="268" spans="1:6" x14ac:dyDescent="0.25">
      <c r="A268" t="s">
        <v>30</v>
      </c>
      <c r="B268">
        <v>9</v>
      </c>
      <c r="C268" s="1">
        <v>0.12192000000000001</v>
      </c>
      <c r="D268" s="1">
        <v>0.40600071437075846</v>
      </c>
      <c r="E268" s="2">
        <v>94</v>
      </c>
      <c r="F268">
        <v>1</v>
      </c>
    </row>
    <row r="269" spans="1:6" x14ac:dyDescent="0.25">
      <c r="A269" t="s">
        <v>24</v>
      </c>
      <c r="B269">
        <v>8</v>
      </c>
      <c r="C269" s="1">
        <v>0.70104</v>
      </c>
      <c r="D269" s="1">
        <v>0.12359550561797752</v>
      </c>
      <c r="E269" s="2">
        <v>24</v>
      </c>
      <c r="F269">
        <v>3</v>
      </c>
    </row>
    <row r="270" spans="1:6" x14ac:dyDescent="0.25">
      <c r="A270" t="s">
        <v>24</v>
      </c>
      <c r="B270">
        <v>26</v>
      </c>
      <c r="C270" s="1">
        <v>0.18288000000000001</v>
      </c>
      <c r="D270" s="1">
        <v>0.18202247191011237</v>
      </c>
      <c r="E270" s="2">
        <v>83</v>
      </c>
      <c r="F270">
        <v>4</v>
      </c>
    </row>
    <row r="271" spans="1:6" x14ac:dyDescent="0.25">
      <c r="A271" t="s">
        <v>24</v>
      </c>
      <c r="B271">
        <v>25</v>
      </c>
      <c r="C271" s="1">
        <v>0.54864000000000002</v>
      </c>
      <c r="D271" s="1">
        <v>0.24044943820224718</v>
      </c>
      <c r="E271" s="2">
        <v>42</v>
      </c>
      <c r="F271">
        <v>1</v>
      </c>
    </row>
    <row r="272" spans="1:6" x14ac:dyDescent="0.25">
      <c r="A272" t="s">
        <v>24</v>
      </c>
      <c r="B272">
        <v>26</v>
      </c>
      <c r="C272" s="1">
        <v>6.0960000000000007E-2</v>
      </c>
      <c r="D272" s="1">
        <v>0.28539325842696628</v>
      </c>
      <c r="E272" s="2">
        <v>46</v>
      </c>
      <c r="F272">
        <v>1</v>
      </c>
    </row>
    <row r="273" spans="1:6" x14ac:dyDescent="0.25">
      <c r="A273" t="s">
        <v>24</v>
      </c>
      <c r="B273">
        <v>27</v>
      </c>
      <c r="C273" s="1">
        <v>0.12192000000000001</v>
      </c>
      <c r="D273" s="1">
        <v>0.19550561797752808</v>
      </c>
      <c r="E273" s="2">
        <v>52</v>
      </c>
      <c r="F273">
        <v>1</v>
      </c>
    </row>
    <row r="274" spans="1:6" x14ac:dyDescent="0.25">
      <c r="A274" t="s">
        <v>24</v>
      </c>
      <c r="B274">
        <v>16</v>
      </c>
      <c r="C274" s="1">
        <v>0.33528000000000002</v>
      </c>
      <c r="D274" s="1">
        <v>0.3258426966292135</v>
      </c>
      <c r="E274" s="2">
        <v>40</v>
      </c>
      <c r="F274">
        <v>1</v>
      </c>
    </row>
    <row r="275" spans="1:6" x14ac:dyDescent="0.25">
      <c r="A275" t="s">
        <v>24</v>
      </c>
      <c r="B275">
        <v>26</v>
      </c>
      <c r="C275" s="1">
        <v>0.27432000000000001</v>
      </c>
      <c r="D275" s="1">
        <v>0.36179775280898874</v>
      </c>
      <c r="E275" s="2">
        <v>9</v>
      </c>
      <c r="F275">
        <v>1</v>
      </c>
    </row>
    <row r="276" spans="1:6" x14ac:dyDescent="0.25">
      <c r="A276" t="s">
        <v>24</v>
      </c>
      <c r="B276">
        <v>24</v>
      </c>
      <c r="C276" s="1">
        <v>3.0480000000000004E-2</v>
      </c>
      <c r="D276" s="1">
        <v>0.4157303370786517</v>
      </c>
      <c r="E276" s="2">
        <v>9</v>
      </c>
      <c r="F276">
        <v>1</v>
      </c>
    </row>
    <row r="277" spans="1:6" x14ac:dyDescent="0.25">
      <c r="A277" t="s">
        <v>24</v>
      </c>
      <c r="B277">
        <v>25</v>
      </c>
      <c r="C277" s="1">
        <v>0</v>
      </c>
      <c r="D277" s="1">
        <v>0.38651685393258428</v>
      </c>
      <c r="E277" s="2">
        <v>15</v>
      </c>
      <c r="F277">
        <v>1</v>
      </c>
    </row>
    <row r="278" spans="1:6" x14ac:dyDescent="0.25">
      <c r="A278" t="s">
        <v>24</v>
      </c>
      <c r="B278">
        <v>19</v>
      </c>
      <c r="C278" s="1">
        <v>0.18288000000000001</v>
      </c>
      <c r="D278" s="1">
        <v>0.15955056179775282</v>
      </c>
      <c r="E278" s="2">
        <v>55</v>
      </c>
      <c r="F278">
        <v>4</v>
      </c>
    </row>
    <row r="279" spans="1:6" x14ac:dyDescent="0.25">
      <c r="A279" t="s">
        <v>24</v>
      </c>
      <c r="B279">
        <v>20</v>
      </c>
      <c r="C279" s="1">
        <v>0.15240000000000001</v>
      </c>
      <c r="D279" s="1">
        <v>0.28314606741573034</v>
      </c>
      <c r="E279" s="2">
        <v>26</v>
      </c>
      <c r="F279">
        <v>4</v>
      </c>
    </row>
    <row r="280" spans="1:6" x14ac:dyDescent="0.25">
      <c r="A280" t="s">
        <v>24</v>
      </c>
      <c r="B280">
        <v>14</v>
      </c>
      <c r="C280" s="1">
        <v>0.18288000000000001</v>
      </c>
      <c r="D280" s="1">
        <v>0.16629213483146069</v>
      </c>
      <c r="E280" s="2">
        <v>31</v>
      </c>
      <c r="F280">
        <v>3</v>
      </c>
    </row>
    <row r="281" spans="1:6" x14ac:dyDescent="0.25">
      <c r="A281" t="s">
        <v>24</v>
      </c>
      <c r="B281">
        <v>31</v>
      </c>
      <c r="C281" s="1">
        <v>0.36576000000000003</v>
      </c>
      <c r="D281" s="1">
        <v>0.34831460674157305</v>
      </c>
      <c r="E281" s="2">
        <v>42</v>
      </c>
      <c r="F281">
        <v>1</v>
      </c>
    </row>
    <row r="282" spans="1:6" x14ac:dyDescent="0.25">
      <c r="A282" t="s">
        <v>24</v>
      </c>
      <c r="B282">
        <v>18</v>
      </c>
      <c r="C282" s="1">
        <v>0.21335999999999999</v>
      </c>
      <c r="D282" s="1">
        <v>0.21573033707865169</v>
      </c>
      <c r="E282" s="2">
        <v>39</v>
      </c>
      <c r="F282">
        <v>1</v>
      </c>
    </row>
    <row r="283" spans="1:6" x14ac:dyDescent="0.25">
      <c r="A283" t="s">
        <v>24</v>
      </c>
      <c r="B283">
        <v>26</v>
      </c>
      <c r="C283" s="1">
        <v>0.36576000000000003</v>
      </c>
      <c r="D283" s="1">
        <v>6.6687837408701184E-2</v>
      </c>
      <c r="E283" s="2">
        <v>14</v>
      </c>
      <c r="F283">
        <v>3</v>
      </c>
    </row>
    <row r="284" spans="1:6" x14ac:dyDescent="0.25">
      <c r="A284" t="s">
        <v>24</v>
      </c>
      <c r="B284">
        <v>27</v>
      </c>
      <c r="C284" s="1">
        <v>0.33528000000000002</v>
      </c>
      <c r="D284" s="1">
        <v>0.26992696093998098</v>
      </c>
      <c r="E284" s="2">
        <v>26</v>
      </c>
      <c r="F284">
        <v>3</v>
      </c>
    </row>
    <row r="285" spans="1:6" x14ac:dyDescent="0.25">
      <c r="A285" t="s">
        <v>24</v>
      </c>
      <c r="B285">
        <v>10</v>
      </c>
      <c r="C285" s="1">
        <v>0.24384000000000003</v>
      </c>
      <c r="D285" s="1">
        <v>8.5741505239758653E-2</v>
      </c>
      <c r="E285" s="2">
        <v>56</v>
      </c>
      <c r="F285">
        <v>4</v>
      </c>
    </row>
    <row r="286" spans="1:6" x14ac:dyDescent="0.25">
      <c r="A286" t="s">
        <v>24</v>
      </c>
      <c r="B286">
        <v>22</v>
      </c>
      <c r="C286" s="1">
        <v>0.30480000000000002</v>
      </c>
      <c r="D286" s="1">
        <v>0.47602413464591931</v>
      </c>
      <c r="E286" s="2">
        <v>33</v>
      </c>
      <c r="F286">
        <v>3</v>
      </c>
    </row>
    <row r="287" spans="1:6" x14ac:dyDescent="0.25">
      <c r="A287" t="s">
        <v>24</v>
      </c>
      <c r="B287">
        <v>15</v>
      </c>
      <c r="C287" s="1">
        <v>0.21335999999999999</v>
      </c>
      <c r="D287" s="1">
        <v>0.40965385836773582</v>
      </c>
      <c r="E287" s="2">
        <v>18</v>
      </c>
      <c r="F287">
        <v>4</v>
      </c>
    </row>
    <row r="288" spans="1:6" x14ac:dyDescent="0.25">
      <c r="A288" t="s">
        <v>24</v>
      </c>
      <c r="B288">
        <v>15</v>
      </c>
      <c r="C288" s="1">
        <v>9.1440000000000007E-2</v>
      </c>
      <c r="D288" s="1">
        <v>0.15560495395363608</v>
      </c>
      <c r="E288" s="2">
        <v>7</v>
      </c>
      <c r="F288">
        <v>3</v>
      </c>
    </row>
    <row r="289" spans="1:6" x14ac:dyDescent="0.25">
      <c r="A289" t="s">
        <v>24</v>
      </c>
      <c r="B289">
        <v>15</v>
      </c>
      <c r="C289" s="1">
        <v>0.42671999999999999</v>
      </c>
      <c r="D289" s="1">
        <v>0.39695141314703081</v>
      </c>
      <c r="E289" s="2">
        <v>9</v>
      </c>
      <c r="F289">
        <v>3</v>
      </c>
    </row>
    <row r="290" spans="1:6" x14ac:dyDescent="0.25">
      <c r="A290" t="s">
        <v>24</v>
      </c>
      <c r="B290">
        <v>16</v>
      </c>
      <c r="C290" s="1">
        <v>0.27432000000000001</v>
      </c>
      <c r="D290" s="1">
        <v>0.42870752619879332</v>
      </c>
      <c r="E290" s="2">
        <v>40</v>
      </c>
      <c r="F290">
        <v>3</v>
      </c>
    </row>
    <row r="291" spans="1:6" x14ac:dyDescent="0.25">
      <c r="A291" t="s">
        <v>24</v>
      </c>
      <c r="B291">
        <v>30</v>
      </c>
      <c r="C291" s="1">
        <v>0</v>
      </c>
      <c r="D291" s="1">
        <v>0.16195617656398859</v>
      </c>
      <c r="E291" s="2">
        <v>44</v>
      </c>
      <c r="F291">
        <v>3</v>
      </c>
    </row>
    <row r="292" spans="1:6" x14ac:dyDescent="0.25">
      <c r="A292" t="s">
        <v>24</v>
      </c>
      <c r="B292">
        <v>28</v>
      </c>
      <c r="C292" s="1">
        <v>0</v>
      </c>
      <c r="D292" s="1">
        <v>0.47602413464591931</v>
      </c>
      <c r="E292" s="2">
        <v>54</v>
      </c>
      <c r="F292">
        <v>1</v>
      </c>
    </row>
    <row r="293" spans="1:6" x14ac:dyDescent="0.25">
      <c r="A293" t="s">
        <v>24</v>
      </c>
      <c r="B293">
        <v>32</v>
      </c>
      <c r="C293" s="1">
        <v>0</v>
      </c>
      <c r="D293" s="1">
        <v>0.39695141314703081</v>
      </c>
      <c r="E293" s="2">
        <v>82</v>
      </c>
      <c r="F293">
        <v>1</v>
      </c>
    </row>
    <row r="294" spans="1:6" x14ac:dyDescent="0.25">
      <c r="A294" t="s">
        <v>24</v>
      </c>
      <c r="B294">
        <v>35</v>
      </c>
      <c r="C294" s="1">
        <v>0</v>
      </c>
      <c r="D294" s="1">
        <v>0.49190219117180056</v>
      </c>
      <c r="E294" s="2">
        <v>86</v>
      </c>
      <c r="F294">
        <v>1</v>
      </c>
    </row>
    <row r="295" spans="1:6" x14ac:dyDescent="0.25">
      <c r="A295" t="s">
        <v>24</v>
      </c>
      <c r="B295">
        <v>19</v>
      </c>
      <c r="C295" s="1">
        <v>0.15240000000000001</v>
      </c>
      <c r="D295" s="1">
        <v>0.29533185138139095</v>
      </c>
      <c r="E295" s="2">
        <v>96</v>
      </c>
      <c r="F295">
        <v>4</v>
      </c>
    </row>
    <row r="296" spans="1:6" x14ac:dyDescent="0.25">
      <c r="A296" t="s">
        <v>24</v>
      </c>
      <c r="B296">
        <v>16</v>
      </c>
      <c r="C296" s="1">
        <v>0</v>
      </c>
      <c r="D296" s="1">
        <v>0.27627818355033346</v>
      </c>
      <c r="E296" s="2">
        <v>96</v>
      </c>
      <c r="F296">
        <v>6</v>
      </c>
    </row>
    <row r="297" spans="1:6" x14ac:dyDescent="0.25">
      <c r="A297" t="s">
        <v>24</v>
      </c>
      <c r="B297">
        <v>28</v>
      </c>
      <c r="C297" s="1">
        <v>0</v>
      </c>
      <c r="D297" s="1">
        <v>0.47951730708161322</v>
      </c>
      <c r="E297" s="2">
        <v>30</v>
      </c>
      <c r="F297">
        <v>3</v>
      </c>
    </row>
    <row r="298" spans="1:6" x14ac:dyDescent="0.25">
      <c r="A298" t="s">
        <v>24</v>
      </c>
      <c r="B298">
        <v>28</v>
      </c>
      <c r="C298" s="1">
        <v>0</v>
      </c>
      <c r="D298" s="1">
        <v>0.37758018418545569</v>
      </c>
      <c r="E298" s="2">
        <v>30</v>
      </c>
      <c r="F298">
        <v>2</v>
      </c>
    </row>
    <row r="299" spans="1:6" x14ac:dyDescent="0.25">
      <c r="A299" t="s">
        <v>24</v>
      </c>
      <c r="B299">
        <v>24</v>
      </c>
      <c r="C299" s="1">
        <v>0.15240000000000001</v>
      </c>
      <c r="D299" s="1">
        <v>0.46967291203556683</v>
      </c>
      <c r="E299" s="2">
        <v>38</v>
      </c>
      <c r="F299">
        <v>3</v>
      </c>
    </row>
    <row r="300" spans="1:6" x14ac:dyDescent="0.25">
      <c r="A300" t="s">
        <v>24</v>
      </c>
      <c r="B300">
        <v>19</v>
      </c>
      <c r="C300" s="1">
        <v>3.0480000000000004E-2</v>
      </c>
      <c r="D300" s="1">
        <v>0.43791679898380431</v>
      </c>
      <c r="E300" s="2">
        <v>15</v>
      </c>
      <c r="F300">
        <v>1</v>
      </c>
    </row>
    <row r="301" spans="1:6" x14ac:dyDescent="0.25">
      <c r="A301" t="s">
        <v>24</v>
      </c>
      <c r="B301">
        <v>28</v>
      </c>
      <c r="C301" s="1">
        <v>0.12192000000000001</v>
      </c>
      <c r="D301" s="1">
        <v>0.31756113051762469</v>
      </c>
      <c r="E301" s="2">
        <v>14</v>
      </c>
      <c r="F301">
        <v>3</v>
      </c>
    </row>
    <row r="302" spans="1:6" x14ac:dyDescent="0.25">
      <c r="A302" t="s">
        <v>24</v>
      </c>
      <c r="B302">
        <v>43</v>
      </c>
      <c r="C302" s="1">
        <v>0.18288000000000001</v>
      </c>
      <c r="D302" s="1">
        <v>0.26675134963480474</v>
      </c>
      <c r="E302" s="2">
        <v>11</v>
      </c>
      <c r="F302">
        <v>3</v>
      </c>
    </row>
    <row r="303" spans="1:6" x14ac:dyDescent="0.25">
      <c r="A303" t="s">
        <v>35</v>
      </c>
      <c r="B303">
        <v>36</v>
      </c>
      <c r="C303" s="1">
        <v>0.51816000000000006</v>
      </c>
      <c r="D303" s="1">
        <v>0.15403649860810398</v>
      </c>
      <c r="E303" s="2">
        <v>0</v>
      </c>
      <c r="F303">
        <v>3</v>
      </c>
    </row>
    <row r="304" spans="1:6" x14ac:dyDescent="0.25">
      <c r="A304" t="s">
        <v>35</v>
      </c>
      <c r="B304">
        <v>35</v>
      </c>
      <c r="C304" s="1">
        <v>0.54864000000000002</v>
      </c>
      <c r="D304" s="1">
        <v>0.38911227961645534</v>
      </c>
      <c r="E304" s="2">
        <v>22</v>
      </c>
      <c r="F304">
        <v>3</v>
      </c>
    </row>
    <row r="305" spans="1:6" x14ac:dyDescent="0.25">
      <c r="A305" t="s">
        <v>35</v>
      </c>
      <c r="B305">
        <v>21</v>
      </c>
      <c r="C305" s="1">
        <v>0.57911999999999997</v>
      </c>
      <c r="D305" s="1">
        <v>0.45561398082276527</v>
      </c>
      <c r="E305" s="2">
        <v>14</v>
      </c>
      <c r="F305">
        <v>3</v>
      </c>
    </row>
    <row r="306" spans="1:6" x14ac:dyDescent="0.25">
      <c r="A306" t="s">
        <v>35</v>
      </c>
      <c r="B306">
        <v>30</v>
      </c>
      <c r="C306" s="1">
        <v>0.42671999999999999</v>
      </c>
      <c r="D306" s="1">
        <v>0.34580884627281161</v>
      </c>
      <c r="E306" s="2">
        <v>42</v>
      </c>
      <c r="F306">
        <v>4</v>
      </c>
    </row>
    <row r="307" spans="1:6" x14ac:dyDescent="0.25">
      <c r="A307" t="s">
        <v>35</v>
      </c>
      <c r="B307">
        <v>30</v>
      </c>
      <c r="C307" s="1">
        <v>0.82296000000000014</v>
      </c>
      <c r="D307" s="1">
        <v>0.33034333436436747</v>
      </c>
      <c r="E307" s="2">
        <v>46</v>
      </c>
      <c r="F307">
        <v>3</v>
      </c>
    </row>
    <row r="308" spans="1:6" x14ac:dyDescent="0.25">
      <c r="A308" t="s">
        <v>35</v>
      </c>
      <c r="B308">
        <v>37</v>
      </c>
      <c r="C308" s="1">
        <v>0.76200000000000001</v>
      </c>
      <c r="D308" s="1">
        <v>0.3758119393751933</v>
      </c>
      <c r="E308" s="2">
        <v>18</v>
      </c>
      <c r="F308">
        <v>3</v>
      </c>
    </row>
    <row r="309" spans="1:6" x14ac:dyDescent="0.25">
      <c r="A309" t="s">
        <v>35</v>
      </c>
      <c r="B309">
        <v>32</v>
      </c>
      <c r="C309" s="1">
        <v>0.15240000000000001</v>
      </c>
      <c r="D309" s="1">
        <v>0.28301886792452829</v>
      </c>
      <c r="E309" s="2">
        <v>13</v>
      </c>
      <c r="F309">
        <v>2</v>
      </c>
    </row>
    <row r="310" spans="1:6" x14ac:dyDescent="0.25">
      <c r="A310" t="s">
        <v>35</v>
      </c>
      <c r="B310">
        <v>43</v>
      </c>
      <c r="C310" s="1">
        <v>0.79248000000000007</v>
      </c>
      <c r="D310" s="1">
        <v>0.25827404887101763</v>
      </c>
      <c r="E310" s="2">
        <v>6</v>
      </c>
      <c r="F310">
        <v>3</v>
      </c>
    </row>
    <row r="311" spans="1:6" x14ac:dyDescent="0.25">
      <c r="A311" t="s">
        <v>35</v>
      </c>
      <c r="B311">
        <v>49</v>
      </c>
      <c r="C311" s="1">
        <v>0.76200000000000001</v>
      </c>
      <c r="D311" s="1">
        <v>0.2861119703062171</v>
      </c>
      <c r="E311" s="2">
        <v>10</v>
      </c>
      <c r="F311">
        <v>3</v>
      </c>
    </row>
    <row r="312" spans="1:6" x14ac:dyDescent="0.25">
      <c r="A312" t="s">
        <v>35</v>
      </c>
      <c r="B312">
        <v>60</v>
      </c>
      <c r="C312" s="1">
        <v>0.24384000000000003</v>
      </c>
      <c r="D312" s="1">
        <v>0.28147231673368389</v>
      </c>
      <c r="E312" s="2">
        <v>6</v>
      </c>
      <c r="F312">
        <v>3</v>
      </c>
    </row>
    <row r="313" spans="1:6" x14ac:dyDescent="0.25">
      <c r="A313" t="s">
        <v>35</v>
      </c>
      <c r="B313">
        <v>26</v>
      </c>
      <c r="C313" s="1">
        <v>0.30480000000000002</v>
      </c>
      <c r="D313" s="1">
        <v>0.15465511908444168</v>
      </c>
      <c r="E313" s="2">
        <v>96</v>
      </c>
      <c r="F313">
        <v>3</v>
      </c>
    </row>
    <row r="314" spans="1:6" x14ac:dyDescent="0.25">
      <c r="A314" t="s">
        <v>29</v>
      </c>
      <c r="B314">
        <v>16.5</v>
      </c>
      <c r="C314" s="1">
        <v>0</v>
      </c>
      <c r="D314" s="1">
        <v>0.3703592364346911</v>
      </c>
      <c r="E314" s="2">
        <v>96</v>
      </c>
      <c r="F314">
        <v>4</v>
      </c>
    </row>
    <row r="315" spans="1:6" x14ac:dyDescent="0.25">
      <c r="A315" t="s">
        <v>29</v>
      </c>
      <c r="B315">
        <v>9</v>
      </c>
      <c r="C315" s="1">
        <v>9.1440000000000007E-2</v>
      </c>
      <c r="D315" s="1">
        <v>0.45107470314144005</v>
      </c>
      <c r="E315" s="2">
        <v>96</v>
      </c>
      <c r="F315">
        <v>4</v>
      </c>
    </row>
    <row r="316" spans="1:6" x14ac:dyDescent="0.25">
      <c r="A316" t="s">
        <v>29</v>
      </c>
      <c r="B316">
        <v>12</v>
      </c>
      <c r="C316" s="1">
        <v>0.33528000000000002</v>
      </c>
      <c r="D316" s="1">
        <v>0.45272809258980917</v>
      </c>
      <c r="E316" s="2">
        <v>96</v>
      </c>
      <c r="F316">
        <v>4</v>
      </c>
    </row>
    <row r="317" spans="1:6" x14ac:dyDescent="0.25">
      <c r="A317" t="s">
        <v>29</v>
      </c>
      <c r="B317">
        <v>19.5</v>
      </c>
      <c r="C317" s="1">
        <v>0</v>
      </c>
      <c r="D317" s="1">
        <v>0.25462197504885015</v>
      </c>
      <c r="E317" s="2">
        <v>90</v>
      </c>
      <c r="F317">
        <v>3</v>
      </c>
    </row>
    <row r="318" spans="1:6" x14ac:dyDescent="0.25">
      <c r="A318" t="s">
        <v>29</v>
      </c>
      <c r="B318">
        <v>21</v>
      </c>
      <c r="C318" s="1">
        <v>0.24384000000000003</v>
      </c>
      <c r="D318" s="1">
        <v>0.25958214339395758</v>
      </c>
      <c r="E318" s="2">
        <v>89</v>
      </c>
      <c r="F318">
        <v>3</v>
      </c>
    </row>
    <row r="319" spans="1:6" x14ac:dyDescent="0.25">
      <c r="A319" t="s">
        <v>29</v>
      </c>
      <c r="B319">
        <v>13.5</v>
      </c>
      <c r="C319" s="1">
        <v>0.21335999999999999</v>
      </c>
      <c r="D319" s="1">
        <v>0.39185329926349011</v>
      </c>
      <c r="E319" s="2">
        <v>91</v>
      </c>
      <c r="F319">
        <v>3</v>
      </c>
    </row>
    <row r="320" spans="1:6" x14ac:dyDescent="0.25">
      <c r="A320" t="s">
        <v>29</v>
      </c>
      <c r="B320">
        <v>15</v>
      </c>
      <c r="C320" s="1">
        <v>0.21335999999999999</v>
      </c>
      <c r="D320" s="1">
        <v>0.45468209830151807</v>
      </c>
      <c r="E320" s="2">
        <v>85</v>
      </c>
      <c r="F320">
        <v>3</v>
      </c>
    </row>
    <row r="321" spans="1:6" x14ac:dyDescent="0.25">
      <c r="A321" t="s">
        <v>29</v>
      </c>
      <c r="B321">
        <v>9</v>
      </c>
      <c r="C321" s="1">
        <v>0.21335999999999999</v>
      </c>
      <c r="D321" s="1">
        <v>0.48444310837216287</v>
      </c>
      <c r="E321" s="2">
        <v>85</v>
      </c>
      <c r="F321">
        <v>3</v>
      </c>
    </row>
    <row r="322" spans="1:6" x14ac:dyDescent="0.25">
      <c r="A322" t="s">
        <v>29</v>
      </c>
      <c r="B322">
        <v>12</v>
      </c>
      <c r="C322" s="1">
        <v>0.27432000000000001</v>
      </c>
      <c r="D322" s="1">
        <v>0.40838719374718169</v>
      </c>
      <c r="E322" s="2">
        <v>86</v>
      </c>
      <c r="F322">
        <v>4</v>
      </c>
    </row>
    <row r="323" spans="1:6" x14ac:dyDescent="0.25">
      <c r="A323" t="s">
        <v>29</v>
      </c>
      <c r="B323">
        <v>24</v>
      </c>
      <c r="C323" s="1">
        <v>0.15240000000000001</v>
      </c>
      <c r="D323" s="1">
        <v>0.12565759807605589</v>
      </c>
      <c r="E323" s="2">
        <v>96</v>
      </c>
      <c r="F323">
        <v>3</v>
      </c>
    </row>
    <row r="324" spans="1:6" x14ac:dyDescent="0.25">
      <c r="A324" t="s">
        <v>29</v>
      </c>
      <c r="B324">
        <v>19.5</v>
      </c>
      <c r="C324" s="1">
        <v>9.1440000000000007E-2</v>
      </c>
      <c r="D324" s="1">
        <v>0.20998045994288289</v>
      </c>
      <c r="E324" s="2">
        <v>96</v>
      </c>
      <c r="F324">
        <v>4</v>
      </c>
    </row>
    <row r="325" spans="1:6" x14ac:dyDescent="0.25">
      <c r="A325" t="s">
        <v>29</v>
      </c>
      <c r="B325">
        <v>24.5</v>
      </c>
      <c r="C325" s="1">
        <v>0.12192000000000001</v>
      </c>
      <c r="D325" s="1">
        <v>0.14715166090485493</v>
      </c>
      <c r="E325" s="2">
        <v>96</v>
      </c>
      <c r="F325">
        <v>4</v>
      </c>
    </row>
    <row r="326" spans="1:6" x14ac:dyDescent="0.25">
      <c r="A326" t="s">
        <v>29</v>
      </c>
      <c r="B326">
        <v>20</v>
      </c>
      <c r="C326" s="1">
        <v>0.18288000000000001</v>
      </c>
      <c r="D326" s="1">
        <v>0.17360589207876145</v>
      </c>
      <c r="E326" s="2">
        <v>93</v>
      </c>
      <c r="F326">
        <v>4</v>
      </c>
    </row>
    <row r="327" spans="1:6" x14ac:dyDescent="0.25">
      <c r="A327" t="s">
        <v>29</v>
      </c>
      <c r="B327">
        <v>14.5</v>
      </c>
      <c r="C327" s="1">
        <v>0.21335999999999999</v>
      </c>
      <c r="D327" s="1">
        <v>0.4001202465053359</v>
      </c>
      <c r="E327" s="2">
        <v>96</v>
      </c>
      <c r="F327">
        <v>3</v>
      </c>
    </row>
    <row r="328" spans="1:6" x14ac:dyDescent="0.25">
      <c r="A328" t="s">
        <v>29</v>
      </c>
      <c r="B328">
        <v>33.5</v>
      </c>
      <c r="C328" s="1">
        <v>0.18288000000000001</v>
      </c>
      <c r="D328" s="1">
        <v>0.24139485946189687</v>
      </c>
      <c r="E328" s="2">
        <v>24</v>
      </c>
      <c r="F328">
        <v>1</v>
      </c>
    </row>
    <row r="329" spans="1:6" x14ac:dyDescent="0.25">
      <c r="A329" t="s">
        <v>29</v>
      </c>
      <c r="B329">
        <v>29</v>
      </c>
      <c r="C329" s="1">
        <v>0.18288000000000001</v>
      </c>
      <c r="D329" s="1">
        <v>0.20502029159777543</v>
      </c>
      <c r="E329" s="2">
        <v>89</v>
      </c>
      <c r="F329">
        <v>2</v>
      </c>
    </row>
    <row r="330" spans="1:6" x14ac:dyDescent="0.25">
      <c r="A330" t="s">
        <v>29</v>
      </c>
      <c r="B330">
        <v>27.5</v>
      </c>
      <c r="C330" s="1">
        <v>0.15240000000000001</v>
      </c>
      <c r="D330" s="1">
        <v>0.25462197504885015</v>
      </c>
      <c r="E330" s="2">
        <v>86</v>
      </c>
      <c r="F330">
        <v>1</v>
      </c>
    </row>
    <row r="331" spans="1:6" x14ac:dyDescent="0.25">
      <c r="A331" t="s">
        <v>29</v>
      </c>
      <c r="B331">
        <v>36.5</v>
      </c>
      <c r="C331" s="1">
        <v>9.1440000000000007E-2</v>
      </c>
      <c r="D331" s="1">
        <v>0.21990079663309783</v>
      </c>
      <c r="E331" s="2">
        <v>83</v>
      </c>
      <c r="F331">
        <v>2</v>
      </c>
    </row>
    <row r="332" spans="1:6" x14ac:dyDescent="0.25">
      <c r="A332" t="s">
        <v>29</v>
      </c>
      <c r="B332">
        <v>17</v>
      </c>
      <c r="C332" s="1">
        <v>0.30480000000000002</v>
      </c>
      <c r="D332" s="1">
        <v>0.47422215541860824</v>
      </c>
      <c r="E332" s="2">
        <v>85</v>
      </c>
      <c r="F332">
        <v>2</v>
      </c>
    </row>
    <row r="333" spans="1:6" x14ac:dyDescent="0.25">
      <c r="A333" t="s">
        <v>29</v>
      </c>
      <c r="B333">
        <v>30</v>
      </c>
      <c r="C333" s="1">
        <v>0</v>
      </c>
      <c r="D333" s="1">
        <v>0.28934315346460243</v>
      </c>
      <c r="E333" s="2">
        <v>96</v>
      </c>
      <c r="F333">
        <v>4</v>
      </c>
    </row>
    <row r="334" spans="1:6" x14ac:dyDescent="0.25">
      <c r="A334" t="s">
        <v>33</v>
      </c>
      <c r="B334">
        <v>45</v>
      </c>
      <c r="C334" s="1">
        <v>6.0960000000000007E-2</v>
      </c>
      <c r="D334" s="1">
        <v>0.24201172244280583</v>
      </c>
      <c r="E334" s="2">
        <v>89</v>
      </c>
      <c r="F334">
        <v>1</v>
      </c>
    </row>
    <row r="335" spans="1:6" x14ac:dyDescent="0.25">
      <c r="A335" t="s">
        <v>33</v>
      </c>
      <c r="B335">
        <v>44</v>
      </c>
      <c r="C335" s="1">
        <v>0.42671999999999999</v>
      </c>
      <c r="D335" s="1">
        <v>0.32047646057855927</v>
      </c>
      <c r="E335" s="2">
        <v>93</v>
      </c>
      <c r="F335">
        <v>5</v>
      </c>
    </row>
    <row r="336" spans="1:6" x14ac:dyDescent="0.25">
      <c r="A336" t="s">
        <v>33</v>
      </c>
      <c r="B336">
        <v>37</v>
      </c>
      <c r="C336" s="1">
        <v>9.1440000000000007E-2</v>
      </c>
      <c r="D336" s="1">
        <v>0.42919266401966349</v>
      </c>
      <c r="E336" s="2">
        <v>25</v>
      </c>
      <c r="F336">
        <v>3</v>
      </c>
    </row>
    <row r="337" spans="1:6" x14ac:dyDescent="0.25">
      <c r="A337" t="s">
        <v>33</v>
      </c>
      <c r="B337">
        <v>33</v>
      </c>
      <c r="C337" s="1">
        <v>0.48768000000000006</v>
      </c>
      <c r="D337" s="1">
        <v>0.33371147664965023</v>
      </c>
      <c r="E337" s="2">
        <v>23</v>
      </c>
      <c r="F337">
        <v>4</v>
      </c>
    </row>
    <row r="338" spans="1:6" x14ac:dyDescent="0.25">
      <c r="A338" t="s">
        <v>33</v>
      </c>
      <c r="B338">
        <v>34</v>
      </c>
      <c r="C338" s="1">
        <v>0.27432000000000001</v>
      </c>
      <c r="D338" s="1">
        <v>0.36301758366420878</v>
      </c>
      <c r="E338" s="2">
        <v>38</v>
      </c>
      <c r="F338">
        <v>3</v>
      </c>
    </row>
    <row r="339" spans="1:6" x14ac:dyDescent="0.25">
      <c r="A339" t="s">
        <v>33</v>
      </c>
      <c r="B339">
        <v>36</v>
      </c>
      <c r="C339" s="1">
        <v>0.21335999999999999</v>
      </c>
      <c r="D339" s="1">
        <v>0.37247116657213086</v>
      </c>
      <c r="E339" s="2">
        <v>28</v>
      </c>
      <c r="F339">
        <v>4</v>
      </c>
    </row>
    <row r="340" spans="1:6" x14ac:dyDescent="0.25">
      <c r="A340" t="s">
        <v>33</v>
      </c>
      <c r="B340">
        <v>36</v>
      </c>
      <c r="C340" s="1">
        <v>0.30480000000000002</v>
      </c>
      <c r="D340" s="1">
        <v>0.3195311022877671</v>
      </c>
      <c r="E340" s="2">
        <v>36</v>
      </c>
      <c r="F340">
        <v>3</v>
      </c>
    </row>
    <row r="341" spans="1:6" x14ac:dyDescent="0.25">
      <c r="A341" t="s">
        <v>33</v>
      </c>
      <c r="B341">
        <v>38</v>
      </c>
      <c r="C341" s="1">
        <v>0.30480000000000002</v>
      </c>
      <c r="D341" s="1">
        <v>0.20892418226507847</v>
      </c>
      <c r="E341" s="2">
        <v>27</v>
      </c>
      <c r="F341">
        <v>4</v>
      </c>
    </row>
    <row r="342" spans="1:6" x14ac:dyDescent="0.25">
      <c r="A342" t="s">
        <v>33</v>
      </c>
      <c r="B342">
        <v>47</v>
      </c>
      <c r="C342" s="1">
        <v>0.24384000000000003</v>
      </c>
      <c r="D342" s="1">
        <v>0.1295140858385328</v>
      </c>
      <c r="E342" s="2">
        <v>17</v>
      </c>
      <c r="F342">
        <v>3</v>
      </c>
    </row>
    <row r="343" spans="1:6" x14ac:dyDescent="0.25">
      <c r="A343" t="s">
        <v>33</v>
      </c>
      <c r="B343">
        <v>57</v>
      </c>
      <c r="C343" s="1">
        <v>0.27432000000000001</v>
      </c>
      <c r="D343" s="1">
        <v>0.18623558328606543</v>
      </c>
      <c r="E343" s="2">
        <v>14</v>
      </c>
      <c r="F343">
        <v>4</v>
      </c>
    </row>
    <row r="344" spans="1:6" x14ac:dyDescent="0.25">
      <c r="A344" t="s">
        <v>33</v>
      </c>
      <c r="B344">
        <v>56</v>
      </c>
      <c r="C344" s="1">
        <v>0.33528000000000002</v>
      </c>
      <c r="D344" s="1">
        <v>0.17867271695972775</v>
      </c>
      <c r="E344" s="2">
        <v>22</v>
      </c>
      <c r="F344">
        <v>3</v>
      </c>
    </row>
    <row r="345" spans="1:6" x14ac:dyDescent="0.25">
      <c r="A345" t="s">
        <v>33</v>
      </c>
      <c r="B345">
        <v>60</v>
      </c>
      <c r="C345" s="1">
        <v>0.30480000000000002</v>
      </c>
      <c r="D345" s="1">
        <v>0.23444885611646815</v>
      </c>
      <c r="E345" s="2">
        <v>11</v>
      </c>
      <c r="F345">
        <v>3</v>
      </c>
    </row>
    <row r="346" spans="1:6" x14ac:dyDescent="0.25">
      <c r="A346" t="s">
        <v>33</v>
      </c>
      <c r="B346">
        <v>24</v>
      </c>
      <c r="C346" s="1">
        <v>0.45720000000000005</v>
      </c>
      <c r="D346" s="1">
        <v>0.19474380790319532</v>
      </c>
      <c r="E346" s="2">
        <v>24</v>
      </c>
      <c r="F346">
        <v>5</v>
      </c>
    </row>
    <row r="347" spans="1:6" x14ac:dyDescent="0.25">
      <c r="A347" t="s">
        <v>33</v>
      </c>
      <c r="B347">
        <v>44</v>
      </c>
      <c r="C347" s="1">
        <v>0.24384000000000003</v>
      </c>
      <c r="D347" s="1">
        <v>0.49253166950274158</v>
      </c>
      <c r="E347" s="2">
        <v>7</v>
      </c>
      <c r="F347">
        <v>4</v>
      </c>
    </row>
    <row r="348" spans="1:6" x14ac:dyDescent="0.25">
      <c r="A348" t="s">
        <v>33</v>
      </c>
      <c r="B348">
        <v>44</v>
      </c>
      <c r="C348" s="1">
        <v>0.36576000000000003</v>
      </c>
      <c r="D348" s="1">
        <v>0.4688977122329363</v>
      </c>
      <c r="E348" s="2">
        <v>21</v>
      </c>
      <c r="F348">
        <v>1</v>
      </c>
    </row>
    <row r="349" spans="1:6" x14ac:dyDescent="0.25">
      <c r="A349" t="s">
        <v>25</v>
      </c>
      <c r="B349">
        <v>55</v>
      </c>
      <c r="C349" s="1">
        <v>3.0480000000000004E-2</v>
      </c>
      <c r="D349" s="1">
        <v>0.14341387373343725</v>
      </c>
      <c r="E349" s="2">
        <v>92</v>
      </c>
      <c r="F349">
        <v>2</v>
      </c>
    </row>
    <row r="350" spans="1:6" x14ac:dyDescent="0.25">
      <c r="A350" t="s">
        <v>25</v>
      </c>
      <c r="B350">
        <v>37.5</v>
      </c>
      <c r="C350" s="1">
        <v>0</v>
      </c>
      <c r="D350" s="1">
        <v>0.24380358534684332</v>
      </c>
      <c r="E350" s="2">
        <v>86</v>
      </c>
      <c r="F350">
        <v>3</v>
      </c>
    </row>
    <row r="351" spans="1:6" x14ac:dyDescent="0.25">
      <c r="A351" t="s">
        <v>25</v>
      </c>
      <c r="B351">
        <v>36.5</v>
      </c>
      <c r="C351" s="1">
        <v>0.15240000000000001</v>
      </c>
      <c r="D351" s="1">
        <v>0.26890101325019483</v>
      </c>
      <c r="E351" s="2">
        <v>74</v>
      </c>
      <c r="F351">
        <v>3</v>
      </c>
    </row>
    <row r="352" spans="1:6" x14ac:dyDescent="0.25">
      <c r="A352" t="s">
        <v>25</v>
      </c>
      <c r="B352">
        <v>37.5</v>
      </c>
      <c r="C352" s="1">
        <v>9.1440000000000007E-2</v>
      </c>
      <c r="D352" s="1">
        <v>0.18643803585346844</v>
      </c>
      <c r="E352" s="2">
        <v>29</v>
      </c>
      <c r="F352">
        <v>3</v>
      </c>
    </row>
    <row r="353" spans="1:6" x14ac:dyDescent="0.25">
      <c r="A353" t="s">
        <v>25</v>
      </c>
      <c r="B353">
        <v>26</v>
      </c>
      <c r="C353" s="1">
        <v>0.15240000000000001</v>
      </c>
      <c r="D353" s="1">
        <v>0.20615744349181606</v>
      </c>
      <c r="E353" s="2">
        <v>31</v>
      </c>
      <c r="F353">
        <v>3</v>
      </c>
    </row>
    <row r="354" spans="1:6" x14ac:dyDescent="0.25">
      <c r="A354" t="s">
        <v>25</v>
      </c>
      <c r="B354">
        <v>34.5</v>
      </c>
      <c r="C354" s="1">
        <v>0.15240000000000001</v>
      </c>
      <c r="D354" s="1">
        <v>0.20257209664848011</v>
      </c>
      <c r="E354" s="2">
        <v>41</v>
      </c>
      <c r="F354">
        <v>3</v>
      </c>
    </row>
    <row r="355" spans="1:6" x14ac:dyDescent="0.25">
      <c r="A355" t="s">
        <v>25</v>
      </c>
      <c r="B355">
        <v>36.5</v>
      </c>
      <c r="C355" s="1">
        <v>0</v>
      </c>
      <c r="D355" s="1">
        <v>0.14341387373343725</v>
      </c>
      <c r="E355" s="2">
        <v>30</v>
      </c>
      <c r="F355">
        <v>3</v>
      </c>
    </row>
    <row r="356" spans="1:6" x14ac:dyDescent="0.25">
      <c r="A356" t="s">
        <v>25</v>
      </c>
      <c r="B356">
        <v>13</v>
      </c>
      <c r="C356" s="1">
        <v>0.33528000000000002</v>
      </c>
      <c r="D356" s="1">
        <v>0.12907248636009352</v>
      </c>
      <c r="E356" s="2">
        <v>37</v>
      </c>
      <c r="F356">
        <v>6</v>
      </c>
    </row>
    <row r="357" spans="1:6" x14ac:dyDescent="0.25">
      <c r="A357" t="s">
        <v>25</v>
      </c>
      <c r="B357">
        <v>23.5</v>
      </c>
      <c r="C357" s="1">
        <v>0</v>
      </c>
      <c r="D357" s="1">
        <v>0.2922057677318784</v>
      </c>
      <c r="E357" s="2">
        <v>66</v>
      </c>
      <c r="F357">
        <v>3</v>
      </c>
    </row>
    <row r="358" spans="1:6" x14ac:dyDescent="0.25">
      <c r="A358" t="s">
        <v>25</v>
      </c>
      <c r="B358">
        <v>26.5</v>
      </c>
      <c r="C358" s="1">
        <v>0</v>
      </c>
      <c r="D358" s="1">
        <v>0.15237724084177709</v>
      </c>
      <c r="E358" s="2">
        <v>69</v>
      </c>
      <c r="F358">
        <v>1</v>
      </c>
    </row>
    <row r="360" spans="1:6" x14ac:dyDescent="0.25">
      <c r="C360"/>
    </row>
    <row r="361" spans="1:6" x14ac:dyDescent="0.25">
      <c r="C361"/>
    </row>
  </sheetData>
  <sortState ref="A2:I361">
    <sortCondition ref="A2:A3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A2"/>
    </sheetView>
  </sheetViews>
  <sheetFormatPr defaultRowHeight="15" x14ac:dyDescent="0.25"/>
  <cols>
    <col min="1" max="1" width="7.7109375" bestFit="1" customWidth="1"/>
    <col min="2" max="2" width="6.42578125" bestFit="1" customWidth="1"/>
    <col min="3" max="3" width="9" bestFit="1" customWidth="1"/>
    <col min="4" max="4" width="18.28515625" bestFit="1" customWidth="1"/>
    <col min="5" max="5" width="13.28515625" bestFit="1" customWidth="1"/>
    <col min="6" max="6" width="16.7109375" bestFit="1" customWidth="1"/>
    <col min="7" max="7" width="6.42578125" bestFit="1" customWidth="1"/>
    <col min="8" max="8" width="8.28515625" bestFit="1" customWidth="1"/>
    <col min="9" max="9" width="18.28515625" bestFit="1" customWidth="1"/>
    <col min="10" max="10" width="13.28515625" bestFit="1" customWidth="1"/>
    <col min="11" max="11" width="16.7109375" bestFit="1" customWidth="1"/>
  </cols>
  <sheetData>
    <row r="1" spans="1:11" x14ac:dyDescent="0.25">
      <c r="A1" s="14" t="s">
        <v>0</v>
      </c>
      <c r="B1" s="15" t="s">
        <v>41</v>
      </c>
      <c r="C1" s="16"/>
      <c r="D1" s="16"/>
      <c r="E1" s="16"/>
      <c r="F1" s="16"/>
      <c r="G1" s="16" t="s">
        <v>42</v>
      </c>
      <c r="H1" s="16"/>
      <c r="I1" s="16"/>
      <c r="J1" s="16"/>
      <c r="K1" s="25"/>
    </row>
    <row r="2" spans="1:11" x14ac:dyDescent="0.25">
      <c r="A2" s="17"/>
      <c r="B2" s="18" t="s">
        <v>39</v>
      </c>
      <c r="C2" s="19" t="s">
        <v>40</v>
      </c>
      <c r="D2" s="19" t="s">
        <v>43</v>
      </c>
      <c r="E2" s="19" t="s">
        <v>44</v>
      </c>
      <c r="F2" s="19" t="s">
        <v>45</v>
      </c>
      <c r="G2" s="19" t="s">
        <v>39</v>
      </c>
      <c r="H2" s="19" t="s">
        <v>40</v>
      </c>
      <c r="I2" s="19" t="s">
        <v>43</v>
      </c>
      <c r="J2" s="19" t="s">
        <v>44</v>
      </c>
      <c r="K2" s="20" t="s">
        <v>45</v>
      </c>
    </row>
    <row r="3" spans="1:11" x14ac:dyDescent="0.25">
      <c r="A3" s="6" t="s">
        <v>46</v>
      </c>
      <c r="B3" s="12">
        <f>MAX('Presence Data'!B2:B11)</f>
        <v>49.5</v>
      </c>
      <c r="C3" s="7">
        <f>MAX('Presence Data'!C2:C11)</f>
        <v>0.36576000000000003</v>
      </c>
      <c r="D3" s="7">
        <f>MAX('Presence Data'!D2:D11)</f>
        <v>0.4943820224719101</v>
      </c>
      <c r="E3" s="7">
        <f>MAX('Presence Data'!E2:E11)</f>
        <v>94</v>
      </c>
      <c r="F3" s="7">
        <f>MAX('Presence Data'!F2:F11)</f>
        <v>4</v>
      </c>
      <c r="G3" s="7">
        <f>MIN('Presence Data'!B2:B11)</f>
        <v>23</v>
      </c>
      <c r="H3" s="7">
        <f>MIN('Presence Data'!C2:C11)</f>
        <v>0</v>
      </c>
      <c r="I3" s="7">
        <f>MIN('Presence Data'!D2:D11)</f>
        <v>0.12972420837589382</v>
      </c>
      <c r="J3" s="7">
        <f>MIN('Presence Data'!E2:E11)</f>
        <v>7</v>
      </c>
      <c r="K3" s="8">
        <f>MIN('Presence Data'!F2:F11)</f>
        <v>1</v>
      </c>
    </row>
    <row r="4" spans="1:11" x14ac:dyDescent="0.25">
      <c r="A4" s="6" t="s">
        <v>47</v>
      </c>
      <c r="B4" s="12">
        <f>MAX('Presence Data'!B12:B25)</f>
        <v>54</v>
      </c>
      <c r="C4" s="7">
        <f>MAX('Presence Data'!C12:C25)</f>
        <v>0.39624000000000004</v>
      </c>
      <c r="D4" s="7">
        <f>MAX('Presence Data'!D12:D25)</f>
        <v>0.4891304347826087</v>
      </c>
      <c r="E4" s="7">
        <f>MAX('Presence Data'!E12:E25)</f>
        <v>96</v>
      </c>
      <c r="F4" s="7">
        <f>MAX('Presence Data'!F12:F25)</f>
        <v>6</v>
      </c>
      <c r="G4" s="7">
        <f>MIN('Presence Data'!B12:B25)</f>
        <v>18</v>
      </c>
      <c r="H4" s="7">
        <f>MIN('Presence Data'!C12:C25)</f>
        <v>0</v>
      </c>
      <c r="I4" s="7">
        <f>MIN('Presence Data'!D12:D25)</f>
        <v>4.6394485683987276E-2</v>
      </c>
      <c r="J4" s="7">
        <f>MIN('Presence Data'!E12:E25)</f>
        <v>89</v>
      </c>
      <c r="K4" s="8">
        <f>MIN('Presence Data'!F12:F25)</f>
        <v>3</v>
      </c>
    </row>
    <row r="5" spans="1:11" x14ac:dyDescent="0.25">
      <c r="A5" s="6" t="s">
        <v>48</v>
      </c>
      <c r="B5" s="12">
        <f>MAX('Presence Data'!B26:B52)</f>
        <v>50</v>
      </c>
      <c r="C5" s="7">
        <f>MAX('Presence Data'!C26:C52)</f>
        <v>0.36576000000000003</v>
      </c>
      <c r="D5" s="7">
        <f>MAX('Presence Data'!D26:D52)</f>
        <v>0.20183486238532111</v>
      </c>
      <c r="E5" s="7">
        <f>MAX('Presence Data'!E26:E52)</f>
        <v>96</v>
      </c>
      <c r="F5" s="7">
        <f>MAX('Presence Data'!F26:F52)</f>
        <v>6</v>
      </c>
      <c r="G5" s="7">
        <f>MIN('Presence Data'!B26:B52)</f>
        <v>13.5</v>
      </c>
      <c r="H5" s="7">
        <f>MIN('Presence Data'!C26:C52)</f>
        <v>0</v>
      </c>
      <c r="I5" s="7">
        <f>MIN('Presence Data'!D26:D52)</f>
        <v>4.7988708539167257E-2</v>
      </c>
      <c r="J5" s="7">
        <f>MIN('Presence Data'!E26:E52)</f>
        <v>39</v>
      </c>
      <c r="K5" s="8">
        <f>MIN('Presence Data'!F26:F52)</f>
        <v>0</v>
      </c>
    </row>
    <row r="6" spans="1:11" x14ac:dyDescent="0.25">
      <c r="A6" s="6" t="s">
        <v>49</v>
      </c>
      <c r="B6" s="12">
        <f>MAX('Presence Data'!B53:B72)</f>
        <v>58</v>
      </c>
      <c r="C6" s="7">
        <f>MAX('Presence Data'!C53:C72)</f>
        <v>0.29260799999999998</v>
      </c>
      <c r="D6" s="7">
        <f>MAX('Presence Data'!D53:D72)</f>
        <v>0.48141115034269943</v>
      </c>
      <c r="E6" s="7">
        <f>MAX('Presence Data'!E53:E72)</f>
        <v>96</v>
      </c>
      <c r="F6" s="7">
        <f>MAX('Presence Data'!F53:F72)</f>
        <v>4</v>
      </c>
      <c r="G6" s="7">
        <f>MIN('Presence Data'!B53:B72)</f>
        <v>15</v>
      </c>
      <c r="H6" s="7">
        <f>MIN('Presence Data'!C53:C72)</f>
        <v>0</v>
      </c>
      <c r="I6" s="7">
        <f>MIN('Presence Data'!D53:D72)</f>
        <v>7.6373023173011298E-2</v>
      </c>
      <c r="J6" s="7">
        <f>MIN('Presence Data'!E53:E72)</f>
        <v>0</v>
      </c>
      <c r="K6" s="8">
        <f>MIN('Presence Data'!F53:F72)</f>
        <v>1</v>
      </c>
    </row>
    <row r="7" spans="1:11" x14ac:dyDescent="0.25">
      <c r="A7" s="6" t="s">
        <v>50</v>
      </c>
      <c r="B7" s="12">
        <f>MAX('Presence Data'!B73:B87)</f>
        <v>41</v>
      </c>
      <c r="C7" s="7">
        <f>MAX('Presence Data'!C73:C87)</f>
        <v>0.24384000000000003</v>
      </c>
      <c r="D7" s="7">
        <f>MAX('Presence Data'!D73:D87)</f>
        <v>0.48216909309469747</v>
      </c>
      <c r="E7" s="7">
        <f>MAX('Presence Data'!E73:E87)</f>
        <v>96</v>
      </c>
      <c r="F7" s="7">
        <f>MAX('Presence Data'!F73:F87)</f>
        <v>3</v>
      </c>
      <c r="G7" s="7">
        <f>MIN('Presence Data'!B73:B87)</f>
        <v>27</v>
      </c>
      <c r="H7" s="7">
        <f>MIN('Presence Data'!C73:C87)</f>
        <v>0</v>
      </c>
      <c r="I7" s="7">
        <f>MIN('Presence Data'!D73:D87)</f>
        <v>0.12688660344597302</v>
      </c>
      <c r="J7" s="7">
        <f>MIN('Presence Data'!E73:E87)</f>
        <v>76</v>
      </c>
      <c r="K7" s="8">
        <f>MIN('Presence Data'!F73:F87)</f>
        <v>1</v>
      </c>
    </row>
    <row r="8" spans="1:11" x14ac:dyDescent="0.25">
      <c r="A8" s="6" t="s">
        <v>51</v>
      </c>
      <c r="B8" s="12">
        <f>MAX('Presence Data'!B88:B101)</f>
        <v>37.5</v>
      </c>
      <c r="C8" s="7">
        <f>MAX('Presence Data'!C88:C101)</f>
        <v>0.33528000000000002</v>
      </c>
      <c r="D8" s="7">
        <f>MAX('Presence Data'!D88:D101)</f>
        <v>0.46897627269689202</v>
      </c>
      <c r="E8" s="7">
        <f>MAX('Presence Data'!E88:E101)</f>
        <v>96</v>
      </c>
      <c r="F8" s="7">
        <f>MAX('Presence Data'!F88:F101)</f>
        <v>6</v>
      </c>
      <c r="G8" s="7">
        <f>MIN('Presence Data'!B88:B101)</f>
        <v>19</v>
      </c>
      <c r="H8" s="7">
        <f>MIN('Presence Data'!C88:C101)</f>
        <v>0</v>
      </c>
      <c r="I8" s="7">
        <f>MIN('Presence Data'!D88:D101)</f>
        <v>9.3238275593182651E-2</v>
      </c>
      <c r="J8" s="7">
        <f>MIN('Presence Data'!E88:E101)</f>
        <v>4</v>
      </c>
      <c r="K8" s="8">
        <f>MIN('Presence Data'!F88:F101)</f>
        <v>2</v>
      </c>
    </row>
    <row r="9" spans="1:11" x14ac:dyDescent="0.25">
      <c r="A9" s="6" t="s">
        <v>52</v>
      </c>
      <c r="B9" s="12">
        <f>MAX('Presence Data'!B102:B123)</f>
        <v>38</v>
      </c>
      <c r="C9" s="7">
        <f>MAX('Presence Data'!C102:C123)</f>
        <v>0.70104</v>
      </c>
      <c r="D9" s="7">
        <f>MAX('Presence Data'!D102:D123)</f>
        <v>0.4982698961937716</v>
      </c>
      <c r="E9" s="7">
        <f>MAX('Presence Data'!E102:E123)</f>
        <v>96</v>
      </c>
      <c r="F9" s="7">
        <f>MAX('Presence Data'!F102:F123)</f>
        <v>5</v>
      </c>
      <c r="G9" s="7">
        <f>MIN('Presence Data'!B102:B123)</f>
        <v>11</v>
      </c>
      <c r="H9" s="7">
        <f>MIN('Presence Data'!C102:C123)</f>
        <v>0</v>
      </c>
      <c r="I9" s="7">
        <f>MIN('Presence Data'!D102:D123)</f>
        <v>0.16262975778546712</v>
      </c>
      <c r="J9" s="7">
        <f>MIN('Presence Data'!E102:E123)</f>
        <v>22</v>
      </c>
      <c r="K9" s="8">
        <f>MIN('Presence Data'!F102:F123)</f>
        <v>1</v>
      </c>
    </row>
    <row r="10" spans="1:11" x14ac:dyDescent="0.25">
      <c r="A10" s="6" t="s">
        <v>53</v>
      </c>
      <c r="B10" s="12">
        <f>MAX('Presence Data'!B124:B151)</f>
        <v>44</v>
      </c>
      <c r="C10" s="7">
        <f>MAX('Presence Data'!C124:C151)</f>
        <v>0.64008000000000009</v>
      </c>
      <c r="D10" s="7">
        <f>MAX('Presence Data'!D124:D151)</f>
        <v>0.4541124166402033</v>
      </c>
      <c r="E10" s="7">
        <f>MAX('Presence Data'!E124:E151)</f>
        <v>96</v>
      </c>
      <c r="F10" s="7">
        <f>MAX('Presence Data'!F124:F151)</f>
        <v>6</v>
      </c>
      <c r="G10" s="7">
        <f>MIN('Presence Data'!B124:B151)</f>
        <v>10</v>
      </c>
      <c r="H10" s="7">
        <f>MIN('Presence Data'!C124:C151)</f>
        <v>0</v>
      </c>
      <c r="I10" s="7">
        <f>MIN('Presence Data'!D124:D151)</f>
        <v>5.0809780882819948E-2</v>
      </c>
      <c r="J10" s="7">
        <f>MIN('Presence Data'!E124:E151)</f>
        <v>0</v>
      </c>
      <c r="K10" s="8">
        <f>MIN('Presence Data'!F124:F151)</f>
        <v>1</v>
      </c>
    </row>
    <row r="11" spans="1:11" x14ac:dyDescent="0.25">
      <c r="A11" s="6" t="s">
        <v>61</v>
      </c>
      <c r="B11" s="12">
        <f>MAX('Presence Data'!B152:B200)</f>
        <v>47.5</v>
      </c>
      <c r="C11" s="7">
        <f>MAX('Presence Data'!C152:C200)</f>
        <v>0.30480000000000002</v>
      </c>
      <c r="D11" s="7">
        <f>MAX('Presence Data'!D152:D200)</f>
        <v>0.49318072641450328</v>
      </c>
      <c r="E11" s="7">
        <f>MAX('Presence Data'!E152:E200)</f>
        <v>96</v>
      </c>
      <c r="F11" s="7">
        <f>MAX('Presence Data'!F152:F200)</f>
        <v>6</v>
      </c>
      <c r="G11" s="7">
        <f>MIN('Presence Data'!B152:B200)</f>
        <v>6</v>
      </c>
      <c r="H11" s="7">
        <f>MIN('Presence Data'!C152:C200)</f>
        <v>0</v>
      </c>
      <c r="I11" s="7">
        <f>MIN('Presence Data'!D152:D200)</f>
        <v>8.868188558658284E-2</v>
      </c>
      <c r="J11" s="7">
        <f>MIN('Presence Data'!E152:E200)</f>
        <v>0</v>
      </c>
      <c r="K11" s="8">
        <f>MIN('Presence Data'!F152:F200)</f>
        <v>0</v>
      </c>
    </row>
    <row r="12" spans="1:11" x14ac:dyDescent="0.25">
      <c r="A12" s="6" t="s">
        <v>54</v>
      </c>
      <c r="B12" s="12">
        <f>MAX('Presence Data'!B201:B228)</f>
        <v>78.5</v>
      </c>
      <c r="C12" s="7">
        <f>MAX('Presence Data'!C201:C228)</f>
        <v>0.45720000000000005</v>
      </c>
      <c r="D12" s="7">
        <f>MAX('Presence Data'!D201:D228)</f>
        <v>0.34639696586599239</v>
      </c>
      <c r="E12" s="7">
        <f>MAX('Presence Data'!E201:E228)</f>
        <v>90</v>
      </c>
      <c r="F12" s="7">
        <f>MAX('Presence Data'!F201:F228)</f>
        <v>3</v>
      </c>
      <c r="G12" s="7">
        <f>MIN('Presence Data'!B201:B228)</f>
        <v>20.5</v>
      </c>
      <c r="H12" s="7">
        <f>MIN('Presence Data'!C201:C228)</f>
        <v>0</v>
      </c>
      <c r="I12" s="7">
        <f>MIN('Presence Data'!D201:D228)</f>
        <v>7.7117572692793929E-2</v>
      </c>
      <c r="J12" s="7">
        <f>MIN('Presence Data'!E201:E228)</f>
        <v>27</v>
      </c>
      <c r="K12" s="8">
        <f>MIN('Presence Data'!F201:F228)</f>
        <v>0</v>
      </c>
    </row>
    <row r="13" spans="1:11" x14ac:dyDescent="0.25">
      <c r="A13" s="6" t="s">
        <v>55</v>
      </c>
      <c r="B13" s="12">
        <f>MAX('Presence Data'!B229:B268)</f>
        <v>36</v>
      </c>
      <c r="C13" s="7">
        <f>MAX('Presence Data'!C229:C268)</f>
        <v>0.33528000000000002</v>
      </c>
      <c r="D13" s="7">
        <f>MAX('Presence Data'!D229:D268)</f>
        <v>0.49970234551732351</v>
      </c>
      <c r="E13" s="7">
        <f>MAX('Presence Data'!E229:E268)</f>
        <v>96</v>
      </c>
      <c r="F13" s="7">
        <f>MAX('Presence Data'!F229:F268)</f>
        <v>6</v>
      </c>
      <c r="G13" s="7">
        <f>MIN('Presence Data'!B229:B268)</f>
        <v>4.5</v>
      </c>
      <c r="H13" s="7">
        <f>MIN('Presence Data'!C229:C268)</f>
        <v>0</v>
      </c>
      <c r="I13" s="7">
        <f>MIN('Presence Data'!D229:D268)</f>
        <v>6.0245267293725445E-2</v>
      </c>
      <c r="J13" s="7">
        <f>MIN('Presence Data'!E229:E268)</f>
        <v>67</v>
      </c>
      <c r="K13" s="8">
        <f>MIN('Presence Data'!F229:F268)</f>
        <v>1</v>
      </c>
    </row>
    <row r="14" spans="1:11" x14ac:dyDescent="0.25">
      <c r="A14" s="6" t="s">
        <v>56</v>
      </c>
      <c r="B14" s="12">
        <f>MAX('Presence Data'!B268:B282)</f>
        <v>31</v>
      </c>
      <c r="C14" s="7">
        <f>MAX('Presence Data'!C268:C282)</f>
        <v>0.70104</v>
      </c>
      <c r="D14" s="7">
        <f>MAX('Presence Data'!D268:D282)</f>
        <v>0.4157303370786517</v>
      </c>
      <c r="E14" s="7">
        <f>MAX('Presence Data'!E268:E282)</f>
        <v>94</v>
      </c>
      <c r="F14" s="7">
        <f>MAX('Presence Data'!F268:F282)</f>
        <v>4</v>
      </c>
      <c r="G14" s="7">
        <f>MIN('Presence Data'!B268:B282)</f>
        <v>8</v>
      </c>
      <c r="H14" s="7">
        <f>MIN('Presence Data'!C268:C282)</f>
        <v>0</v>
      </c>
      <c r="I14" s="7">
        <f>MIN('Presence Data'!D268:D282)</f>
        <v>0.12359550561797752</v>
      </c>
      <c r="J14" s="7">
        <f>MIN('Presence Data'!E268:E282)</f>
        <v>9</v>
      </c>
      <c r="K14" s="8">
        <f>MIN('Presence Data'!F268:F282)</f>
        <v>1</v>
      </c>
    </row>
    <row r="15" spans="1:11" x14ac:dyDescent="0.25">
      <c r="A15" s="6" t="s">
        <v>57</v>
      </c>
      <c r="B15" s="12">
        <f>MAX('Presence Data'!B303:B313)</f>
        <v>60</v>
      </c>
      <c r="C15" s="7">
        <f>MAX('Presence Data'!C303:C313)</f>
        <v>0.82296000000000014</v>
      </c>
      <c r="D15" s="7">
        <f>MAX('Presence Data'!D303:D313)</f>
        <v>0.45561398082276527</v>
      </c>
      <c r="E15" s="7">
        <f>MAX('Presence Data'!E303:E313)</f>
        <v>96</v>
      </c>
      <c r="F15" s="7">
        <f>MAX('Presence Data'!F303:F313)</f>
        <v>4</v>
      </c>
      <c r="G15" s="7">
        <f>MIN('Presence Data'!B303:B313)</f>
        <v>21</v>
      </c>
      <c r="H15" s="7">
        <f>MIN('Presence Data'!C303:C313)</f>
        <v>0.15240000000000001</v>
      </c>
      <c r="I15" s="7">
        <f>MIN('Presence Data'!D303:D313)</f>
        <v>0.15403649860810398</v>
      </c>
      <c r="J15" s="7">
        <f>MIN('Presence Data'!E303:E313)</f>
        <v>0</v>
      </c>
      <c r="K15" s="8">
        <f>MIN('Presence Data'!F303:F313)</f>
        <v>2</v>
      </c>
    </row>
    <row r="16" spans="1:11" x14ac:dyDescent="0.25">
      <c r="A16" s="6" t="s">
        <v>58</v>
      </c>
      <c r="B16" s="12">
        <f>MAX('Presence Data'!B314:B333)</f>
        <v>36.5</v>
      </c>
      <c r="C16" s="7">
        <f>MAX('Presence Data'!C314:C333)</f>
        <v>0.33528000000000002</v>
      </c>
      <c r="D16" s="7">
        <f>MAX('Presence Data'!D314:D333)</f>
        <v>0.48444310837216287</v>
      </c>
      <c r="E16" s="7">
        <f>MAX('Presence Data'!E314:E333)</f>
        <v>96</v>
      </c>
      <c r="F16" s="7">
        <f>MAX('Presence Data'!F314:F333)</f>
        <v>4</v>
      </c>
      <c r="G16" s="7">
        <f>MIN('Presence Data'!B314:B333)</f>
        <v>9</v>
      </c>
      <c r="H16" s="7">
        <f>MIN('Presence Data'!C314:C333)</f>
        <v>0</v>
      </c>
      <c r="I16" s="7">
        <f>MIN('Presence Data'!D314:D333)</f>
        <v>0.12565759807605589</v>
      </c>
      <c r="J16" s="7">
        <f>MIN('Presence Data'!E314:E333)</f>
        <v>24</v>
      </c>
      <c r="K16" s="8">
        <f>MIN('Presence Data'!F314:F333)</f>
        <v>1</v>
      </c>
    </row>
    <row r="17" spans="1:11" x14ac:dyDescent="0.25">
      <c r="A17" s="6" t="s">
        <v>59</v>
      </c>
      <c r="B17" s="12">
        <f>MAX('Presence Data'!B334:B348)</f>
        <v>60</v>
      </c>
      <c r="C17" s="7">
        <f>MAX('Presence Data'!C334:C348)</f>
        <v>0.48768000000000006</v>
      </c>
      <c r="D17" s="7">
        <f>MAX('Presence Data'!D334:D348)</f>
        <v>0.49253166950274158</v>
      </c>
      <c r="E17" s="7">
        <f>MAX('Presence Data'!E334:E348)</f>
        <v>93</v>
      </c>
      <c r="F17" s="7">
        <f>MAX('Presence Data'!F334:F348)</f>
        <v>5</v>
      </c>
      <c r="G17" s="7">
        <f>MIN('Presence Data'!B334:B348)</f>
        <v>24</v>
      </c>
      <c r="H17" s="7">
        <f>MIN('Presence Data'!C334:C348)</f>
        <v>6.0960000000000007E-2</v>
      </c>
      <c r="I17" s="7">
        <f>MIN('Presence Data'!D334:D348)</f>
        <v>0.1295140858385328</v>
      </c>
      <c r="J17" s="7">
        <f>MIN('Presence Data'!E334:E348)</f>
        <v>7</v>
      </c>
      <c r="K17" s="8">
        <f>MIN('Presence Data'!F334:F348)</f>
        <v>1</v>
      </c>
    </row>
    <row r="18" spans="1:11" ht="15.75" thickBot="1" x14ac:dyDescent="0.3">
      <c r="A18" s="9" t="s">
        <v>60</v>
      </c>
      <c r="B18" s="13">
        <f>MAX('Presence Data'!B349:B358)</f>
        <v>55</v>
      </c>
      <c r="C18" s="10">
        <f>MAX('Presence Data'!C349:C358)</f>
        <v>0.33528000000000002</v>
      </c>
      <c r="D18" s="10">
        <f>MAX('Presence Data'!D349:D358)</f>
        <v>0.2922057677318784</v>
      </c>
      <c r="E18" s="10">
        <f>MAX('Presence Data'!E349:E358)</f>
        <v>92</v>
      </c>
      <c r="F18" s="10">
        <f>MAX('Presence Data'!F349:F358)</f>
        <v>6</v>
      </c>
      <c r="G18" s="10">
        <f>MIN('Presence Data'!B349:B358)</f>
        <v>13</v>
      </c>
      <c r="H18" s="10">
        <f>MIN('Presence Data'!C349:C358)</f>
        <v>0</v>
      </c>
      <c r="I18" s="10">
        <f>MIN('Presence Data'!D349:D358)</f>
        <v>0.12907248636009352</v>
      </c>
      <c r="J18" s="10">
        <f>MIN('Presence Data'!E349:E358)</f>
        <v>29</v>
      </c>
      <c r="K18" s="11">
        <f>MIN('Presence Data'!F349:F358)</f>
        <v>1</v>
      </c>
    </row>
    <row r="21" spans="1:11" x14ac:dyDescent="0.25">
      <c r="B21" s="3"/>
      <c r="C21" s="3"/>
      <c r="D21" s="3"/>
      <c r="E21" s="3"/>
      <c r="F21" s="3"/>
    </row>
  </sheetData>
  <mergeCells count="3">
    <mergeCell ref="G1:K1"/>
    <mergeCell ref="B1:F1"/>
    <mergeCell ref="A1:A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1"/>
  <sheetViews>
    <sheetView zoomScaleNormal="100" workbookViewId="0">
      <pane xSplit="1" topLeftCell="B1" activePane="topRight" state="frozen"/>
      <selection pane="topRight"/>
    </sheetView>
  </sheetViews>
  <sheetFormatPr defaultColWidth="13.7109375" defaultRowHeight="15" x14ac:dyDescent="0.25"/>
  <cols>
    <col min="1" max="1" width="11.140625" bestFit="1" customWidth="1"/>
    <col min="2" max="2" width="10.85546875" bestFit="1" customWidth="1"/>
    <col min="4" max="4" width="27.7109375" bestFit="1" customWidth="1"/>
    <col min="5" max="5" width="28.7109375" bestFit="1" customWidth="1"/>
    <col min="6" max="6" width="18" bestFit="1" customWidth="1"/>
    <col min="8" max="13" width="11.140625" customWidth="1"/>
    <col min="14" max="19" width="6.5703125" customWidth="1"/>
    <col min="20" max="25" width="10.42578125" customWidth="1"/>
    <col min="26" max="32" width="6.5703125" customWidth="1"/>
    <col min="33" max="33" width="41.140625" bestFit="1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5" t="s">
        <v>80</v>
      </c>
      <c r="I1" s="5"/>
      <c r="J1" s="5"/>
      <c r="K1" s="5"/>
      <c r="L1" s="5"/>
      <c r="M1" s="5"/>
      <c r="T1" s="5" t="s">
        <v>81</v>
      </c>
      <c r="U1" s="5"/>
      <c r="V1" s="5"/>
      <c r="W1" s="5"/>
      <c r="X1" s="5"/>
      <c r="Y1" s="5"/>
      <c r="AG1" s="4" t="s">
        <v>70</v>
      </c>
    </row>
    <row r="2" spans="1:33" x14ac:dyDescent="0.25">
      <c r="A2" t="s">
        <v>19</v>
      </c>
      <c r="B2">
        <v>31.5</v>
      </c>
      <c r="C2">
        <v>0</v>
      </c>
      <c r="D2">
        <v>0.23697650663942799</v>
      </c>
      <c r="E2">
        <v>22</v>
      </c>
      <c r="F2">
        <v>4</v>
      </c>
      <c r="H2">
        <f>IF(AND(B2&gt;='Parameter Ranges for Species'!G$6,'Control Data&amp;Habitat Comparison'!B2&lt;='Parameter Ranges for Species'!B$6),1,0)</f>
        <v>1</v>
      </c>
      <c r="I2">
        <f>IF(AND(C2&gt;='Parameter Ranges for Species'!H$6,'Control Data&amp;Habitat Comparison'!C2&lt;='Parameter Ranges for Species'!C$6),1,0)</f>
        <v>1</v>
      </c>
      <c r="J2">
        <f>IF(AND(D2&gt;='Parameter Ranges for Species'!I$6,'Control Data&amp;Habitat Comparison'!D2&lt;='Parameter Ranges for Species'!D$6),1,0)</f>
        <v>1</v>
      </c>
      <c r="K2">
        <f>IF(AND(E2&gt;='Parameter Ranges for Species'!J$6,'Control Data&amp;Habitat Comparison'!E2&lt;='Parameter Ranges for Species'!E$6),1,0)</f>
        <v>1</v>
      </c>
      <c r="L2">
        <f>IF(AND(F2&gt;='Parameter Ranges for Species'!K$6,'Control Data&amp;Habitat Comparison'!F2&lt;='Parameter Ranges for Species'!F$6),1,0)</f>
        <v>1</v>
      </c>
      <c r="M2">
        <f t="shared" ref="M2:M65" si="0">SUM(H2:L2)</f>
        <v>5</v>
      </c>
      <c r="N2">
        <f>COUNTIF($M2:$M41,5)</f>
        <v>31</v>
      </c>
      <c r="O2">
        <f>COUNTIF($M2:$M41,4)</f>
        <v>7</v>
      </c>
      <c r="P2">
        <f>COUNTIF($M2:$M41,3)</f>
        <v>1</v>
      </c>
      <c r="Q2">
        <f>COUNTIF($M2:$M41,2)</f>
        <v>1</v>
      </c>
      <c r="R2">
        <f>COUNTIF($M2:$M41,1)</f>
        <v>0</v>
      </c>
      <c r="S2">
        <f>COUNTIF($M2:$M41,0)</f>
        <v>0</v>
      </c>
      <c r="T2">
        <f>IF(AND(B2&gt;='Parameter Ranges for Species'!G$3,'Control Data&amp;Habitat Comparison'!B2&lt;='Parameter Ranges for Species'!B$3),1,0)</f>
        <v>1</v>
      </c>
      <c r="U2">
        <f>IF(AND(C2&gt;='Parameter Ranges for Species'!H$3,'Control Data&amp;Habitat Comparison'!C2&lt;='Parameter Ranges for Species'!C$3),1,0)</f>
        <v>1</v>
      </c>
      <c r="V2">
        <f>IF(AND(D2&gt;='Parameter Ranges for Species'!I$3,'Control Data&amp;Habitat Comparison'!D2&lt;='Parameter Ranges for Species'!D$3),1,0)</f>
        <v>1</v>
      </c>
      <c r="W2">
        <f>IF(AND(E2&gt;='Parameter Ranges for Species'!J$3,'Control Data&amp;Habitat Comparison'!E2&lt;='Parameter Ranges for Species'!E$3),1,0)</f>
        <v>1</v>
      </c>
      <c r="X2">
        <f>IF(AND(F2&gt;='Parameter Ranges for Species'!K$3,'Control Data&amp;Habitat Comparison'!F2&lt;='Parameter Ranges for Species'!F$3),1,0)</f>
        <v>1</v>
      </c>
      <c r="Y2">
        <f t="shared" ref="Y2:Y65" si="1">SUM(T2:X2)</f>
        <v>5</v>
      </c>
      <c r="Z2">
        <f>COUNTIF($Y2:$Y41,5)</f>
        <v>22</v>
      </c>
      <c r="AA2">
        <f>COUNTIF($Y2:$Y41,4)</f>
        <v>12</v>
      </c>
      <c r="AB2">
        <f>COUNTIF($Y2:$Y41,3)</f>
        <v>5</v>
      </c>
      <c r="AC2">
        <f>COUNTIF($Y2:$Y41,2)</f>
        <v>1</v>
      </c>
      <c r="AD2">
        <f>COUNTIF($Y2:$Y41,1)</f>
        <v>0</v>
      </c>
      <c r="AE2">
        <f>COUNTIF($Y2:$Y41,0)</f>
        <v>0</v>
      </c>
      <c r="AF2">
        <f t="shared" ref="AF2:AF65" si="2">IF(OR(AND(M2=5,Y2=5),AND(M2=5,Y2=4),AND(M2=4,Y2=5),AND(M2=4, Y2=4)),1,0)</f>
        <v>1</v>
      </c>
      <c r="AG2">
        <f>SUM(AF2:AF41)</f>
        <v>34</v>
      </c>
    </row>
    <row r="3" spans="1:33" x14ac:dyDescent="0.25">
      <c r="A3" t="s">
        <v>19</v>
      </c>
      <c r="B3">
        <v>35.5</v>
      </c>
      <c r="C3">
        <v>9.1440000000000007E-2</v>
      </c>
      <c r="D3">
        <v>0.48825331971399388</v>
      </c>
      <c r="E3">
        <v>34</v>
      </c>
      <c r="F3">
        <v>4</v>
      </c>
      <c r="H3">
        <f>IF(AND(B3&gt;='Parameter Ranges for Species'!G$6,'Control Data&amp;Habitat Comparison'!B3&lt;='Parameter Ranges for Species'!B$6),1,0)</f>
        <v>1</v>
      </c>
      <c r="I3">
        <f>IF(AND(C3&gt;='Parameter Ranges for Species'!H$6,'Control Data&amp;Habitat Comparison'!C3&lt;='Parameter Ranges for Species'!C$6),1,0)</f>
        <v>1</v>
      </c>
      <c r="J3">
        <f>IF(AND(D3&gt;='Parameter Ranges for Species'!I$6,'Control Data&amp;Habitat Comparison'!D3&lt;='Parameter Ranges for Species'!D$6),1,0)</f>
        <v>0</v>
      </c>
      <c r="K3">
        <f>IF(AND(E3&gt;='Parameter Ranges for Species'!J$6,'Control Data&amp;Habitat Comparison'!E3&lt;='Parameter Ranges for Species'!E$6),1,0)</f>
        <v>1</v>
      </c>
      <c r="L3">
        <f>IF(AND(F3&gt;='Parameter Ranges for Species'!K$6,'Control Data&amp;Habitat Comparison'!F3&lt;='Parameter Ranges for Species'!F$6),1,0)</f>
        <v>1</v>
      </c>
      <c r="M3">
        <f t="shared" si="0"/>
        <v>4</v>
      </c>
      <c r="T3">
        <f>IF(AND(B3&gt;='Parameter Ranges for Species'!G$3,'Control Data&amp;Habitat Comparison'!B3&lt;='Parameter Ranges for Species'!B$3),1,0)</f>
        <v>1</v>
      </c>
      <c r="U3">
        <f>IF(AND(C3&gt;='Parameter Ranges for Species'!H$3,'Control Data&amp;Habitat Comparison'!C3&lt;='Parameter Ranges for Species'!C$3),1,0)</f>
        <v>1</v>
      </c>
      <c r="V3">
        <f>IF(AND(D3&gt;='Parameter Ranges for Species'!I$3,'Control Data&amp;Habitat Comparison'!D3&lt;='Parameter Ranges for Species'!D$3),1,0)</f>
        <v>1</v>
      </c>
      <c r="W3">
        <f>IF(AND(E3&gt;='Parameter Ranges for Species'!J$3,'Control Data&amp;Habitat Comparison'!E3&lt;='Parameter Ranges for Species'!E$3),1,0)</f>
        <v>1</v>
      </c>
      <c r="X3">
        <f>IF(AND(F3&gt;='Parameter Ranges for Species'!K$3,'Control Data&amp;Habitat Comparison'!F3&lt;='Parameter Ranges for Species'!F$3),1,0)</f>
        <v>1</v>
      </c>
      <c r="Y3">
        <f t="shared" si="1"/>
        <v>5</v>
      </c>
      <c r="AF3">
        <f t="shared" si="2"/>
        <v>1</v>
      </c>
    </row>
    <row r="4" spans="1:33" x14ac:dyDescent="0.25">
      <c r="A4" t="s">
        <v>19</v>
      </c>
      <c r="B4">
        <v>24</v>
      </c>
      <c r="C4">
        <v>9.1440000000000007E-2</v>
      </c>
      <c r="D4">
        <v>0.30643513789581206</v>
      </c>
      <c r="E4">
        <v>34</v>
      </c>
      <c r="F4">
        <v>5</v>
      </c>
      <c r="H4">
        <f>IF(AND(B4&gt;='Parameter Ranges for Species'!G$6,'Control Data&amp;Habitat Comparison'!B4&lt;='Parameter Ranges for Species'!B$6),1,0)</f>
        <v>1</v>
      </c>
      <c r="I4">
        <f>IF(AND(C4&gt;='Parameter Ranges for Species'!H$6,'Control Data&amp;Habitat Comparison'!C4&lt;='Parameter Ranges for Species'!C$6),1,0)</f>
        <v>1</v>
      </c>
      <c r="J4">
        <f>IF(AND(D4&gt;='Parameter Ranges for Species'!I$6,'Control Data&amp;Habitat Comparison'!D4&lt;='Parameter Ranges for Species'!D$6),1,0)</f>
        <v>1</v>
      </c>
      <c r="K4">
        <f>IF(AND(E4&gt;='Parameter Ranges for Species'!J$6,'Control Data&amp;Habitat Comparison'!E4&lt;='Parameter Ranges for Species'!E$6),1,0)</f>
        <v>1</v>
      </c>
      <c r="L4">
        <f>IF(AND(F4&gt;='Parameter Ranges for Species'!K$6,'Control Data&amp;Habitat Comparison'!F4&lt;='Parameter Ranges for Species'!F$6),1,0)</f>
        <v>0</v>
      </c>
      <c r="M4">
        <f t="shared" si="0"/>
        <v>4</v>
      </c>
      <c r="T4">
        <f>IF(AND(B4&gt;='Parameter Ranges for Species'!G$3,'Control Data&amp;Habitat Comparison'!B4&lt;='Parameter Ranges for Species'!B$3),1,0)</f>
        <v>1</v>
      </c>
      <c r="U4">
        <f>IF(AND(C4&gt;='Parameter Ranges for Species'!H$3,'Control Data&amp;Habitat Comparison'!C4&lt;='Parameter Ranges for Species'!C$3),1,0)</f>
        <v>1</v>
      </c>
      <c r="V4">
        <f>IF(AND(D4&gt;='Parameter Ranges for Species'!I$3,'Control Data&amp;Habitat Comparison'!D4&lt;='Parameter Ranges for Species'!D$3),1,0)</f>
        <v>1</v>
      </c>
      <c r="W4">
        <f>IF(AND(E4&gt;='Parameter Ranges for Species'!J$3,'Control Data&amp;Habitat Comparison'!E4&lt;='Parameter Ranges for Species'!E$3),1,0)</f>
        <v>1</v>
      </c>
      <c r="X4">
        <f>IF(AND(F4&gt;='Parameter Ranges for Species'!K$3,'Control Data&amp;Habitat Comparison'!F4&lt;='Parameter Ranges for Species'!F$3),1,0)</f>
        <v>0</v>
      </c>
      <c r="Y4">
        <f t="shared" si="1"/>
        <v>4</v>
      </c>
      <c r="AF4">
        <f t="shared" si="2"/>
        <v>1</v>
      </c>
    </row>
    <row r="5" spans="1:33" x14ac:dyDescent="0.25">
      <c r="A5" t="s">
        <v>19</v>
      </c>
      <c r="B5">
        <v>35</v>
      </c>
      <c r="C5">
        <v>3.0480000000000004E-2</v>
      </c>
      <c r="D5">
        <v>0.43513789581205309</v>
      </c>
      <c r="E5">
        <v>35</v>
      </c>
      <c r="F5">
        <v>3</v>
      </c>
      <c r="H5">
        <f>IF(AND(B5&gt;='Parameter Ranges for Species'!G$6,'Control Data&amp;Habitat Comparison'!B5&lt;='Parameter Ranges for Species'!B$6),1,0)</f>
        <v>1</v>
      </c>
      <c r="I5">
        <f>IF(AND(C5&gt;='Parameter Ranges for Species'!H$6,'Control Data&amp;Habitat Comparison'!C5&lt;='Parameter Ranges for Species'!C$6),1,0)</f>
        <v>1</v>
      </c>
      <c r="J5">
        <f>IF(AND(D5&gt;='Parameter Ranges for Species'!I$6,'Control Data&amp;Habitat Comparison'!D5&lt;='Parameter Ranges for Species'!D$6),1,0)</f>
        <v>1</v>
      </c>
      <c r="K5">
        <f>IF(AND(E5&gt;='Parameter Ranges for Species'!J$6,'Control Data&amp;Habitat Comparison'!E5&lt;='Parameter Ranges for Species'!E$6),1,0)</f>
        <v>1</v>
      </c>
      <c r="L5">
        <f>IF(AND(F5&gt;='Parameter Ranges for Species'!K$6,'Control Data&amp;Habitat Comparison'!F5&lt;='Parameter Ranges for Species'!F$6),1,0)</f>
        <v>1</v>
      </c>
      <c r="M5">
        <f t="shared" si="0"/>
        <v>5</v>
      </c>
      <c r="T5">
        <f>IF(AND(B5&gt;='Parameter Ranges for Species'!G$3,'Control Data&amp;Habitat Comparison'!B5&lt;='Parameter Ranges for Species'!B$3),1,0)</f>
        <v>1</v>
      </c>
      <c r="U5">
        <f>IF(AND(C5&gt;='Parameter Ranges for Species'!H$3,'Control Data&amp;Habitat Comparison'!C5&lt;='Parameter Ranges for Species'!C$3),1,0)</f>
        <v>1</v>
      </c>
      <c r="V5">
        <f>IF(AND(D5&gt;='Parameter Ranges for Species'!I$3,'Control Data&amp;Habitat Comparison'!D5&lt;='Parameter Ranges for Species'!D$3),1,0)</f>
        <v>1</v>
      </c>
      <c r="W5">
        <f>IF(AND(E5&gt;='Parameter Ranges for Species'!J$3,'Control Data&amp;Habitat Comparison'!E5&lt;='Parameter Ranges for Species'!E$3),1,0)</f>
        <v>1</v>
      </c>
      <c r="X5">
        <f>IF(AND(F5&gt;='Parameter Ranges for Species'!K$3,'Control Data&amp;Habitat Comparison'!F5&lt;='Parameter Ranges for Species'!F$3),1,0)</f>
        <v>1</v>
      </c>
      <c r="Y5">
        <f t="shared" si="1"/>
        <v>5</v>
      </c>
      <c r="AF5">
        <f t="shared" si="2"/>
        <v>1</v>
      </c>
    </row>
    <row r="6" spans="1:33" x14ac:dyDescent="0.25">
      <c r="A6" t="s">
        <v>19</v>
      </c>
      <c r="B6">
        <v>14</v>
      </c>
      <c r="C6">
        <v>0</v>
      </c>
      <c r="D6">
        <v>0.27783452502553624</v>
      </c>
      <c r="E6">
        <v>55</v>
      </c>
      <c r="F6">
        <v>5</v>
      </c>
      <c r="H6">
        <f>IF(AND(B6&gt;='Parameter Ranges for Species'!G$6,'Control Data&amp;Habitat Comparison'!B6&lt;='Parameter Ranges for Species'!B$6),1,0)</f>
        <v>0</v>
      </c>
      <c r="I6">
        <f>IF(AND(C6&gt;='Parameter Ranges for Species'!H$6,'Control Data&amp;Habitat Comparison'!C6&lt;='Parameter Ranges for Species'!C$6),1,0)</f>
        <v>1</v>
      </c>
      <c r="J6">
        <f>IF(AND(D6&gt;='Parameter Ranges for Species'!I$6,'Control Data&amp;Habitat Comparison'!D6&lt;='Parameter Ranges for Species'!D$6),1,0)</f>
        <v>1</v>
      </c>
      <c r="K6">
        <f>IF(AND(E6&gt;='Parameter Ranges for Species'!J$6,'Control Data&amp;Habitat Comparison'!E6&lt;='Parameter Ranges for Species'!E$6),1,0)</f>
        <v>1</v>
      </c>
      <c r="L6">
        <f>IF(AND(F6&gt;='Parameter Ranges for Species'!K$6,'Control Data&amp;Habitat Comparison'!F6&lt;='Parameter Ranges for Species'!F$6),1,0)</f>
        <v>0</v>
      </c>
      <c r="M6">
        <f t="shared" si="0"/>
        <v>3</v>
      </c>
      <c r="T6">
        <f>IF(AND(B6&gt;='Parameter Ranges for Species'!G$3,'Control Data&amp;Habitat Comparison'!B6&lt;='Parameter Ranges for Species'!B$3),1,0)</f>
        <v>0</v>
      </c>
      <c r="U6">
        <f>IF(AND(C6&gt;='Parameter Ranges for Species'!H$3,'Control Data&amp;Habitat Comparison'!C6&lt;='Parameter Ranges for Species'!C$3),1,0)</f>
        <v>1</v>
      </c>
      <c r="V6">
        <f>IF(AND(D6&gt;='Parameter Ranges for Species'!I$3,'Control Data&amp;Habitat Comparison'!D6&lt;='Parameter Ranges for Species'!D$3),1,0)</f>
        <v>1</v>
      </c>
      <c r="W6">
        <f>IF(AND(E6&gt;='Parameter Ranges for Species'!J$3,'Control Data&amp;Habitat Comparison'!E6&lt;='Parameter Ranges for Species'!E$3),1,0)</f>
        <v>1</v>
      </c>
      <c r="X6">
        <f>IF(AND(F6&gt;='Parameter Ranges for Species'!K$3,'Control Data&amp;Habitat Comparison'!F6&lt;='Parameter Ranges for Species'!F$3),1,0)</f>
        <v>0</v>
      </c>
      <c r="Y6">
        <f t="shared" si="1"/>
        <v>3</v>
      </c>
      <c r="AF6">
        <f t="shared" si="2"/>
        <v>0</v>
      </c>
    </row>
    <row r="7" spans="1:33" x14ac:dyDescent="0.25">
      <c r="A7" t="s">
        <v>19</v>
      </c>
      <c r="B7">
        <v>29</v>
      </c>
      <c r="C7">
        <v>9.1440000000000007E-2</v>
      </c>
      <c r="D7">
        <v>0.45965270684371806</v>
      </c>
      <c r="E7">
        <v>52</v>
      </c>
      <c r="F7">
        <v>3</v>
      </c>
      <c r="H7">
        <f>IF(AND(B7&gt;='Parameter Ranges for Species'!G$6,'Control Data&amp;Habitat Comparison'!B7&lt;='Parameter Ranges for Species'!B$6),1,0)</f>
        <v>1</v>
      </c>
      <c r="I7">
        <f>IF(AND(C7&gt;='Parameter Ranges for Species'!H$6,'Control Data&amp;Habitat Comparison'!C7&lt;='Parameter Ranges for Species'!C$6),1,0)</f>
        <v>1</v>
      </c>
      <c r="J7">
        <f>IF(AND(D7&gt;='Parameter Ranges for Species'!I$6,'Control Data&amp;Habitat Comparison'!D7&lt;='Parameter Ranges for Species'!D$6),1,0)</f>
        <v>1</v>
      </c>
      <c r="K7">
        <f>IF(AND(E7&gt;='Parameter Ranges for Species'!J$6,'Control Data&amp;Habitat Comparison'!E7&lt;='Parameter Ranges for Species'!E$6),1,0)</f>
        <v>1</v>
      </c>
      <c r="L7">
        <f>IF(AND(F7&gt;='Parameter Ranges for Species'!K$6,'Control Data&amp;Habitat Comparison'!F7&lt;='Parameter Ranges for Species'!F$6),1,0)</f>
        <v>1</v>
      </c>
      <c r="M7">
        <f t="shared" si="0"/>
        <v>5</v>
      </c>
      <c r="T7">
        <f>IF(AND(B7&gt;='Parameter Ranges for Species'!G$3,'Control Data&amp;Habitat Comparison'!B7&lt;='Parameter Ranges for Species'!B$3),1,0)</f>
        <v>1</v>
      </c>
      <c r="U7">
        <f>IF(AND(C7&gt;='Parameter Ranges for Species'!H$3,'Control Data&amp;Habitat Comparison'!C7&lt;='Parameter Ranges for Species'!C$3),1,0)</f>
        <v>1</v>
      </c>
      <c r="V7">
        <f>IF(AND(D7&gt;='Parameter Ranges for Species'!I$3,'Control Data&amp;Habitat Comparison'!D7&lt;='Parameter Ranges for Species'!D$3),1,0)</f>
        <v>1</v>
      </c>
      <c r="W7">
        <f>IF(AND(E7&gt;='Parameter Ranges for Species'!J$3,'Control Data&amp;Habitat Comparison'!E7&lt;='Parameter Ranges for Species'!E$3),1,0)</f>
        <v>1</v>
      </c>
      <c r="X7">
        <f>IF(AND(F7&gt;='Parameter Ranges for Species'!K$3,'Control Data&amp;Habitat Comparison'!F7&lt;='Parameter Ranges for Species'!F$3),1,0)</f>
        <v>1</v>
      </c>
      <c r="Y7">
        <f t="shared" si="1"/>
        <v>5</v>
      </c>
      <c r="AF7">
        <f t="shared" si="2"/>
        <v>1</v>
      </c>
    </row>
    <row r="8" spans="1:33" x14ac:dyDescent="0.25">
      <c r="A8" t="s">
        <v>19</v>
      </c>
      <c r="B8">
        <v>31.5</v>
      </c>
      <c r="C8">
        <v>9.1440000000000007E-2</v>
      </c>
      <c r="D8">
        <v>0.29213483146067415</v>
      </c>
      <c r="E8">
        <v>72</v>
      </c>
      <c r="F8">
        <v>3</v>
      </c>
      <c r="H8">
        <f>IF(AND(B8&gt;='Parameter Ranges for Species'!G$6,'Control Data&amp;Habitat Comparison'!B8&lt;='Parameter Ranges for Species'!B$6),1,0)</f>
        <v>1</v>
      </c>
      <c r="I8">
        <f>IF(AND(C8&gt;='Parameter Ranges for Species'!H$6,'Control Data&amp;Habitat Comparison'!C8&lt;='Parameter Ranges for Species'!C$6),1,0)</f>
        <v>1</v>
      </c>
      <c r="J8">
        <f>IF(AND(D8&gt;='Parameter Ranges for Species'!I$6,'Control Data&amp;Habitat Comparison'!D8&lt;='Parameter Ranges for Species'!D$6),1,0)</f>
        <v>1</v>
      </c>
      <c r="K8">
        <f>IF(AND(E8&gt;='Parameter Ranges for Species'!J$6,'Control Data&amp;Habitat Comparison'!E8&lt;='Parameter Ranges for Species'!E$6),1,0)</f>
        <v>1</v>
      </c>
      <c r="L8">
        <f>IF(AND(F8&gt;='Parameter Ranges for Species'!K$6,'Control Data&amp;Habitat Comparison'!F8&lt;='Parameter Ranges for Species'!F$6),1,0)</f>
        <v>1</v>
      </c>
      <c r="M8">
        <f t="shared" si="0"/>
        <v>5</v>
      </c>
      <c r="T8">
        <f>IF(AND(B8&gt;='Parameter Ranges for Species'!G$3,'Control Data&amp;Habitat Comparison'!B8&lt;='Parameter Ranges for Species'!B$3),1,0)</f>
        <v>1</v>
      </c>
      <c r="U8">
        <f>IF(AND(C8&gt;='Parameter Ranges for Species'!H$3,'Control Data&amp;Habitat Comparison'!C8&lt;='Parameter Ranges for Species'!C$3),1,0)</f>
        <v>1</v>
      </c>
      <c r="V8">
        <f>IF(AND(D8&gt;='Parameter Ranges for Species'!I$3,'Control Data&amp;Habitat Comparison'!D8&lt;='Parameter Ranges for Species'!D$3),1,0)</f>
        <v>1</v>
      </c>
      <c r="W8">
        <f>IF(AND(E8&gt;='Parameter Ranges for Species'!J$3,'Control Data&amp;Habitat Comparison'!E8&lt;='Parameter Ranges for Species'!E$3),1,0)</f>
        <v>1</v>
      </c>
      <c r="X8">
        <f>IF(AND(F8&gt;='Parameter Ranges for Species'!K$3,'Control Data&amp;Habitat Comparison'!F8&lt;='Parameter Ranges for Species'!F$3),1,0)</f>
        <v>1</v>
      </c>
      <c r="Y8">
        <f t="shared" si="1"/>
        <v>5</v>
      </c>
      <c r="AF8">
        <f t="shared" si="2"/>
        <v>1</v>
      </c>
    </row>
    <row r="9" spans="1:33" x14ac:dyDescent="0.25">
      <c r="A9" t="s">
        <v>19</v>
      </c>
      <c r="B9">
        <v>24</v>
      </c>
      <c r="C9">
        <v>0.27432000000000001</v>
      </c>
      <c r="D9">
        <v>0.37793667007150156</v>
      </c>
      <c r="E9">
        <v>89</v>
      </c>
      <c r="F9">
        <v>3</v>
      </c>
      <c r="H9">
        <f>IF(AND(B9&gt;='Parameter Ranges for Species'!G$6,'Control Data&amp;Habitat Comparison'!B9&lt;='Parameter Ranges for Species'!B$6),1,0)</f>
        <v>1</v>
      </c>
      <c r="I9">
        <f>IF(AND(C9&gt;='Parameter Ranges for Species'!H$6,'Control Data&amp;Habitat Comparison'!C9&lt;='Parameter Ranges for Species'!C$6),1,0)</f>
        <v>1</v>
      </c>
      <c r="J9">
        <f>IF(AND(D9&gt;='Parameter Ranges for Species'!I$6,'Control Data&amp;Habitat Comparison'!D9&lt;='Parameter Ranges for Species'!D$6),1,0)</f>
        <v>1</v>
      </c>
      <c r="K9">
        <f>IF(AND(E9&gt;='Parameter Ranges for Species'!J$6,'Control Data&amp;Habitat Comparison'!E9&lt;='Parameter Ranges for Species'!E$6),1,0)</f>
        <v>1</v>
      </c>
      <c r="L9">
        <f>IF(AND(F9&gt;='Parameter Ranges for Species'!K$6,'Control Data&amp;Habitat Comparison'!F9&lt;='Parameter Ranges for Species'!F$6),1,0)</f>
        <v>1</v>
      </c>
      <c r="M9">
        <f t="shared" si="0"/>
        <v>5</v>
      </c>
      <c r="T9">
        <f>IF(AND(B9&gt;='Parameter Ranges for Species'!G$3,'Control Data&amp;Habitat Comparison'!B9&lt;='Parameter Ranges for Species'!B$3),1,0)</f>
        <v>1</v>
      </c>
      <c r="U9">
        <f>IF(AND(C9&gt;='Parameter Ranges for Species'!H$3,'Control Data&amp;Habitat Comparison'!C9&lt;='Parameter Ranges for Species'!C$3),1,0)</f>
        <v>1</v>
      </c>
      <c r="V9">
        <f>IF(AND(D9&gt;='Parameter Ranges for Species'!I$3,'Control Data&amp;Habitat Comparison'!D9&lt;='Parameter Ranges for Species'!D$3),1,0)</f>
        <v>1</v>
      </c>
      <c r="W9">
        <f>IF(AND(E9&gt;='Parameter Ranges for Species'!J$3,'Control Data&amp;Habitat Comparison'!E9&lt;='Parameter Ranges for Species'!E$3),1,0)</f>
        <v>1</v>
      </c>
      <c r="X9">
        <f>IF(AND(F9&gt;='Parameter Ranges for Species'!K$3,'Control Data&amp;Habitat Comparison'!F9&lt;='Parameter Ranges for Species'!F$3),1,0)</f>
        <v>1</v>
      </c>
      <c r="Y9">
        <f t="shared" si="1"/>
        <v>5</v>
      </c>
      <c r="AF9">
        <f t="shared" si="2"/>
        <v>1</v>
      </c>
    </row>
    <row r="10" spans="1:33" x14ac:dyDescent="0.25">
      <c r="A10" t="s">
        <v>19</v>
      </c>
      <c r="B10">
        <v>26</v>
      </c>
      <c r="C10">
        <v>0.12192000000000001</v>
      </c>
      <c r="D10">
        <v>0.14708886618998979</v>
      </c>
      <c r="E10">
        <v>93</v>
      </c>
      <c r="F10">
        <v>3</v>
      </c>
      <c r="H10">
        <f>IF(AND(B10&gt;='Parameter Ranges for Species'!G$6,'Control Data&amp;Habitat Comparison'!B10&lt;='Parameter Ranges for Species'!B$6),1,0)</f>
        <v>1</v>
      </c>
      <c r="I10">
        <f>IF(AND(C10&gt;='Parameter Ranges for Species'!H$6,'Control Data&amp;Habitat Comparison'!C10&lt;='Parameter Ranges for Species'!C$6),1,0)</f>
        <v>1</v>
      </c>
      <c r="J10">
        <f>IF(AND(D10&gt;='Parameter Ranges for Species'!I$6,'Control Data&amp;Habitat Comparison'!D10&lt;='Parameter Ranges for Species'!D$6),1,0)</f>
        <v>1</v>
      </c>
      <c r="K10">
        <f>IF(AND(E10&gt;='Parameter Ranges for Species'!J$6,'Control Data&amp;Habitat Comparison'!E10&lt;='Parameter Ranges for Species'!E$6),1,0)</f>
        <v>1</v>
      </c>
      <c r="L10">
        <f>IF(AND(F10&gt;='Parameter Ranges for Species'!K$6,'Control Data&amp;Habitat Comparison'!F10&lt;='Parameter Ranges for Species'!F$6),1,0)</f>
        <v>1</v>
      </c>
      <c r="M10">
        <f t="shared" si="0"/>
        <v>5</v>
      </c>
      <c r="T10">
        <f>IF(AND(B10&gt;='Parameter Ranges for Species'!G$3,'Control Data&amp;Habitat Comparison'!B10&lt;='Parameter Ranges for Species'!B$3),1,0)</f>
        <v>1</v>
      </c>
      <c r="U10">
        <f>IF(AND(C10&gt;='Parameter Ranges for Species'!H$3,'Control Data&amp;Habitat Comparison'!C10&lt;='Parameter Ranges for Species'!C$3),1,0)</f>
        <v>1</v>
      </c>
      <c r="V10">
        <f>IF(AND(D10&gt;='Parameter Ranges for Species'!I$3,'Control Data&amp;Habitat Comparison'!D10&lt;='Parameter Ranges for Species'!D$3),1,0)</f>
        <v>1</v>
      </c>
      <c r="W10">
        <f>IF(AND(E10&gt;='Parameter Ranges for Species'!J$3,'Control Data&amp;Habitat Comparison'!E10&lt;='Parameter Ranges for Species'!E$3),1,0)</f>
        <v>1</v>
      </c>
      <c r="X10">
        <f>IF(AND(F10&gt;='Parameter Ranges for Species'!K$3,'Control Data&amp;Habitat Comparison'!F10&lt;='Parameter Ranges for Species'!F$3),1,0)</f>
        <v>1</v>
      </c>
      <c r="Y10">
        <f t="shared" si="1"/>
        <v>5</v>
      </c>
      <c r="AF10">
        <f t="shared" si="2"/>
        <v>1</v>
      </c>
    </row>
    <row r="11" spans="1:33" x14ac:dyDescent="0.25">
      <c r="A11" t="s">
        <v>19</v>
      </c>
      <c r="B11">
        <v>17</v>
      </c>
      <c r="C11">
        <v>0.27432000000000001</v>
      </c>
      <c r="D11">
        <v>0.47803881511746682</v>
      </c>
      <c r="E11">
        <v>92</v>
      </c>
      <c r="F11">
        <v>3</v>
      </c>
      <c r="H11">
        <f>IF(AND(B11&gt;='Parameter Ranges for Species'!G$6,'Control Data&amp;Habitat Comparison'!B11&lt;='Parameter Ranges for Species'!B$6),1,0)</f>
        <v>1</v>
      </c>
      <c r="I11">
        <f>IF(AND(C11&gt;='Parameter Ranges for Species'!H$6,'Control Data&amp;Habitat Comparison'!C11&lt;='Parameter Ranges for Species'!C$6),1,0)</f>
        <v>1</v>
      </c>
      <c r="J11">
        <f>IF(AND(D11&gt;='Parameter Ranges for Species'!I$6,'Control Data&amp;Habitat Comparison'!D11&lt;='Parameter Ranges for Species'!D$6),1,0)</f>
        <v>1</v>
      </c>
      <c r="K11">
        <f>IF(AND(E11&gt;='Parameter Ranges for Species'!J$6,'Control Data&amp;Habitat Comparison'!E11&lt;='Parameter Ranges for Species'!E$6),1,0)</f>
        <v>1</v>
      </c>
      <c r="L11">
        <f>IF(AND(F11&gt;='Parameter Ranges for Species'!K$6,'Control Data&amp;Habitat Comparison'!F11&lt;='Parameter Ranges for Species'!F$6),1,0)</f>
        <v>1</v>
      </c>
      <c r="M11">
        <f t="shared" si="0"/>
        <v>5</v>
      </c>
      <c r="T11">
        <f>IF(AND(B11&gt;='Parameter Ranges for Species'!G$3,'Control Data&amp;Habitat Comparison'!B11&lt;='Parameter Ranges for Species'!B$3),1,0)</f>
        <v>0</v>
      </c>
      <c r="U11">
        <f>IF(AND(C11&gt;='Parameter Ranges for Species'!H$3,'Control Data&amp;Habitat Comparison'!C11&lt;='Parameter Ranges for Species'!C$3),1,0)</f>
        <v>1</v>
      </c>
      <c r="V11">
        <f>IF(AND(D11&gt;='Parameter Ranges for Species'!I$3,'Control Data&amp;Habitat Comparison'!D11&lt;='Parameter Ranges for Species'!D$3),1,0)</f>
        <v>1</v>
      </c>
      <c r="W11">
        <f>IF(AND(E11&gt;='Parameter Ranges for Species'!J$3,'Control Data&amp;Habitat Comparison'!E11&lt;='Parameter Ranges for Species'!E$3),1,0)</f>
        <v>1</v>
      </c>
      <c r="X11">
        <f>IF(AND(F11&gt;='Parameter Ranges for Species'!K$3,'Control Data&amp;Habitat Comparison'!F11&lt;='Parameter Ranges for Species'!F$3),1,0)</f>
        <v>1</v>
      </c>
      <c r="Y11">
        <f t="shared" si="1"/>
        <v>4</v>
      </c>
      <c r="AF11">
        <f t="shared" si="2"/>
        <v>1</v>
      </c>
    </row>
    <row r="12" spans="1:33" x14ac:dyDescent="0.25">
      <c r="A12" t="s">
        <v>19</v>
      </c>
      <c r="B12">
        <v>22</v>
      </c>
      <c r="C12">
        <v>0.15240000000000001</v>
      </c>
      <c r="D12">
        <v>0.3411644535240041</v>
      </c>
      <c r="E12">
        <v>94</v>
      </c>
      <c r="F12">
        <v>3</v>
      </c>
      <c r="H12">
        <f>IF(AND(B12&gt;='Parameter Ranges for Species'!G$6,'Control Data&amp;Habitat Comparison'!B12&lt;='Parameter Ranges for Species'!B$6),1,0)</f>
        <v>1</v>
      </c>
      <c r="I12">
        <f>IF(AND(C12&gt;='Parameter Ranges for Species'!H$6,'Control Data&amp;Habitat Comparison'!C12&lt;='Parameter Ranges for Species'!C$6),1,0)</f>
        <v>1</v>
      </c>
      <c r="J12">
        <f>IF(AND(D12&gt;='Parameter Ranges for Species'!I$6,'Control Data&amp;Habitat Comparison'!D12&lt;='Parameter Ranges for Species'!D$6),1,0)</f>
        <v>1</v>
      </c>
      <c r="K12">
        <f>IF(AND(E12&gt;='Parameter Ranges for Species'!J$6,'Control Data&amp;Habitat Comparison'!E12&lt;='Parameter Ranges for Species'!E$6),1,0)</f>
        <v>1</v>
      </c>
      <c r="L12">
        <f>IF(AND(F12&gt;='Parameter Ranges for Species'!K$6,'Control Data&amp;Habitat Comparison'!F12&lt;='Parameter Ranges for Species'!F$6),1,0)</f>
        <v>1</v>
      </c>
      <c r="M12">
        <f t="shared" si="0"/>
        <v>5</v>
      </c>
      <c r="T12">
        <f>IF(AND(B12&gt;='Parameter Ranges for Species'!G$3,'Control Data&amp;Habitat Comparison'!B12&lt;='Parameter Ranges for Species'!B$3),1,0)</f>
        <v>0</v>
      </c>
      <c r="U12">
        <f>IF(AND(C12&gt;='Parameter Ranges for Species'!H$3,'Control Data&amp;Habitat Comparison'!C12&lt;='Parameter Ranges for Species'!C$3),1,0)</f>
        <v>1</v>
      </c>
      <c r="V12">
        <f>IF(AND(D12&gt;='Parameter Ranges for Species'!I$3,'Control Data&amp;Habitat Comparison'!D12&lt;='Parameter Ranges for Species'!D$3),1,0)</f>
        <v>1</v>
      </c>
      <c r="W12">
        <f>IF(AND(E12&gt;='Parameter Ranges for Species'!J$3,'Control Data&amp;Habitat Comparison'!E12&lt;='Parameter Ranges for Species'!E$3),1,0)</f>
        <v>1</v>
      </c>
      <c r="X12">
        <f>IF(AND(F12&gt;='Parameter Ranges for Species'!K$3,'Control Data&amp;Habitat Comparison'!F12&lt;='Parameter Ranges for Species'!F$3),1,0)</f>
        <v>1</v>
      </c>
      <c r="Y12">
        <f t="shared" si="1"/>
        <v>4</v>
      </c>
      <c r="AF12">
        <f t="shared" si="2"/>
        <v>1</v>
      </c>
    </row>
    <row r="13" spans="1:33" x14ac:dyDescent="0.25">
      <c r="A13" t="s">
        <v>19</v>
      </c>
      <c r="B13">
        <v>19</v>
      </c>
      <c r="C13">
        <v>0.33528000000000002</v>
      </c>
      <c r="D13">
        <v>0.43309499489274772</v>
      </c>
      <c r="E13">
        <v>90</v>
      </c>
      <c r="F13">
        <v>2</v>
      </c>
      <c r="H13">
        <f>IF(AND(B13&gt;='Parameter Ranges for Species'!G$6,'Control Data&amp;Habitat Comparison'!B13&lt;='Parameter Ranges for Species'!B$6),1,0)</f>
        <v>1</v>
      </c>
      <c r="I13">
        <f>IF(AND(C13&gt;='Parameter Ranges for Species'!H$6,'Control Data&amp;Habitat Comparison'!C13&lt;='Parameter Ranges for Species'!C$6),1,0)</f>
        <v>0</v>
      </c>
      <c r="J13">
        <f>IF(AND(D13&gt;='Parameter Ranges for Species'!I$6,'Control Data&amp;Habitat Comparison'!D13&lt;='Parameter Ranges for Species'!D$6),1,0)</f>
        <v>1</v>
      </c>
      <c r="K13">
        <f>IF(AND(E13&gt;='Parameter Ranges for Species'!J$6,'Control Data&amp;Habitat Comparison'!E13&lt;='Parameter Ranges for Species'!E$6),1,0)</f>
        <v>1</v>
      </c>
      <c r="L13">
        <f>IF(AND(F13&gt;='Parameter Ranges for Species'!K$6,'Control Data&amp;Habitat Comparison'!F13&lt;='Parameter Ranges for Species'!F$6),1,0)</f>
        <v>1</v>
      </c>
      <c r="M13">
        <f t="shared" si="0"/>
        <v>4</v>
      </c>
      <c r="T13">
        <f>IF(AND(B13&gt;='Parameter Ranges for Species'!G$3,'Control Data&amp;Habitat Comparison'!B13&lt;='Parameter Ranges for Species'!B$3),1,0)</f>
        <v>0</v>
      </c>
      <c r="U13">
        <f>IF(AND(C13&gt;='Parameter Ranges for Species'!H$3,'Control Data&amp;Habitat Comparison'!C13&lt;='Parameter Ranges for Species'!C$3),1,0)</f>
        <v>1</v>
      </c>
      <c r="V13">
        <f>IF(AND(D13&gt;='Parameter Ranges for Species'!I$3,'Control Data&amp;Habitat Comparison'!D13&lt;='Parameter Ranges for Species'!D$3),1,0)</f>
        <v>1</v>
      </c>
      <c r="W13">
        <f>IF(AND(E13&gt;='Parameter Ranges for Species'!J$3,'Control Data&amp;Habitat Comparison'!E13&lt;='Parameter Ranges for Species'!E$3),1,0)</f>
        <v>1</v>
      </c>
      <c r="X13">
        <f>IF(AND(F13&gt;='Parameter Ranges for Species'!K$3,'Control Data&amp;Habitat Comparison'!F13&lt;='Parameter Ranges for Species'!F$3),1,0)</f>
        <v>1</v>
      </c>
      <c r="Y13">
        <f t="shared" si="1"/>
        <v>4</v>
      </c>
      <c r="AF13">
        <f t="shared" si="2"/>
        <v>1</v>
      </c>
    </row>
    <row r="14" spans="1:33" x14ac:dyDescent="0.25">
      <c r="A14" t="s">
        <v>19</v>
      </c>
      <c r="B14">
        <v>13</v>
      </c>
      <c r="C14">
        <v>0.54864000000000002</v>
      </c>
      <c r="D14">
        <v>0.36976506639427986</v>
      </c>
      <c r="E14">
        <v>88</v>
      </c>
      <c r="F14">
        <v>5</v>
      </c>
      <c r="H14">
        <f>IF(AND(B14&gt;='Parameter Ranges for Species'!G$6,'Control Data&amp;Habitat Comparison'!B14&lt;='Parameter Ranges for Species'!B$6),1,0)</f>
        <v>0</v>
      </c>
      <c r="I14">
        <f>IF(AND(C14&gt;='Parameter Ranges for Species'!H$6,'Control Data&amp;Habitat Comparison'!C14&lt;='Parameter Ranges for Species'!C$6),1,0)</f>
        <v>0</v>
      </c>
      <c r="J14">
        <f>IF(AND(D14&gt;='Parameter Ranges for Species'!I$6,'Control Data&amp;Habitat Comparison'!D14&lt;='Parameter Ranges for Species'!D$6),1,0)</f>
        <v>1</v>
      </c>
      <c r="K14">
        <f>IF(AND(E14&gt;='Parameter Ranges for Species'!J$6,'Control Data&amp;Habitat Comparison'!E14&lt;='Parameter Ranges for Species'!E$6),1,0)</f>
        <v>1</v>
      </c>
      <c r="L14">
        <f>IF(AND(F14&gt;='Parameter Ranges for Species'!K$6,'Control Data&amp;Habitat Comparison'!F14&lt;='Parameter Ranges for Species'!F$6),1,0)</f>
        <v>0</v>
      </c>
      <c r="M14">
        <f t="shared" si="0"/>
        <v>2</v>
      </c>
      <c r="T14">
        <f>IF(AND(B14&gt;='Parameter Ranges for Species'!G$3,'Control Data&amp;Habitat Comparison'!B14&lt;='Parameter Ranges for Species'!B$3),1,0)</f>
        <v>0</v>
      </c>
      <c r="U14">
        <f>IF(AND(C14&gt;='Parameter Ranges for Species'!H$3,'Control Data&amp;Habitat Comparison'!C14&lt;='Parameter Ranges for Species'!C$3),1,0)</f>
        <v>0</v>
      </c>
      <c r="V14">
        <f>IF(AND(D14&gt;='Parameter Ranges for Species'!I$3,'Control Data&amp;Habitat Comparison'!D14&lt;='Parameter Ranges for Species'!D$3),1,0)</f>
        <v>1</v>
      </c>
      <c r="W14">
        <f>IF(AND(E14&gt;='Parameter Ranges for Species'!J$3,'Control Data&amp;Habitat Comparison'!E14&lt;='Parameter Ranges for Species'!E$3),1,0)</f>
        <v>1</v>
      </c>
      <c r="X14">
        <f>IF(AND(F14&gt;='Parameter Ranges for Species'!K$3,'Control Data&amp;Habitat Comparison'!F14&lt;='Parameter Ranges for Species'!F$3),1,0)</f>
        <v>0</v>
      </c>
      <c r="Y14">
        <f t="shared" si="1"/>
        <v>2</v>
      </c>
      <c r="AF14">
        <f t="shared" si="2"/>
        <v>0</v>
      </c>
    </row>
    <row r="15" spans="1:33" x14ac:dyDescent="0.25">
      <c r="A15" t="s">
        <v>19</v>
      </c>
      <c r="B15">
        <v>16</v>
      </c>
      <c r="C15">
        <v>0.67056000000000004</v>
      </c>
      <c r="D15">
        <v>0.42288049029622066</v>
      </c>
      <c r="E15">
        <v>94</v>
      </c>
      <c r="F15">
        <v>3</v>
      </c>
      <c r="H15">
        <f>IF(AND(B15&gt;='Parameter Ranges for Species'!G$6,'Control Data&amp;Habitat Comparison'!B15&lt;='Parameter Ranges for Species'!B$6),1,0)</f>
        <v>1</v>
      </c>
      <c r="I15">
        <f>IF(AND(C15&gt;='Parameter Ranges for Species'!H$6,'Control Data&amp;Habitat Comparison'!C15&lt;='Parameter Ranges for Species'!C$6),1,0)</f>
        <v>0</v>
      </c>
      <c r="J15">
        <f>IF(AND(D15&gt;='Parameter Ranges for Species'!I$6,'Control Data&amp;Habitat Comparison'!D15&lt;='Parameter Ranges for Species'!D$6),1,0)</f>
        <v>1</v>
      </c>
      <c r="K15">
        <f>IF(AND(E15&gt;='Parameter Ranges for Species'!J$6,'Control Data&amp;Habitat Comparison'!E15&lt;='Parameter Ranges for Species'!E$6),1,0)</f>
        <v>1</v>
      </c>
      <c r="L15">
        <f>IF(AND(F15&gt;='Parameter Ranges for Species'!K$6,'Control Data&amp;Habitat Comparison'!F15&lt;='Parameter Ranges for Species'!F$6),1,0)</f>
        <v>1</v>
      </c>
      <c r="M15">
        <f t="shared" si="0"/>
        <v>4</v>
      </c>
      <c r="T15">
        <f>IF(AND(B15&gt;='Parameter Ranges for Species'!G$3,'Control Data&amp;Habitat Comparison'!B15&lt;='Parameter Ranges for Species'!B$3),1,0)</f>
        <v>0</v>
      </c>
      <c r="U15">
        <f>IF(AND(C15&gt;='Parameter Ranges for Species'!H$3,'Control Data&amp;Habitat Comparison'!C15&lt;='Parameter Ranges for Species'!C$3),1,0)</f>
        <v>0</v>
      </c>
      <c r="V15">
        <f>IF(AND(D15&gt;='Parameter Ranges for Species'!I$3,'Control Data&amp;Habitat Comparison'!D15&lt;='Parameter Ranges for Species'!D$3),1,0)</f>
        <v>1</v>
      </c>
      <c r="W15">
        <f>IF(AND(E15&gt;='Parameter Ranges for Species'!J$3,'Control Data&amp;Habitat Comparison'!E15&lt;='Parameter Ranges for Species'!E$3),1,0)</f>
        <v>1</v>
      </c>
      <c r="X15">
        <f>IF(AND(F15&gt;='Parameter Ranges for Species'!K$3,'Control Data&amp;Habitat Comparison'!F15&lt;='Parameter Ranges for Species'!F$3),1,0)</f>
        <v>1</v>
      </c>
      <c r="Y15">
        <f t="shared" si="1"/>
        <v>3</v>
      </c>
      <c r="AF15">
        <f t="shared" si="2"/>
        <v>0</v>
      </c>
    </row>
    <row r="16" spans="1:33" x14ac:dyDescent="0.25">
      <c r="A16" t="s">
        <v>19</v>
      </c>
      <c r="B16">
        <v>27</v>
      </c>
      <c r="C16">
        <v>0.27432000000000001</v>
      </c>
      <c r="D16">
        <v>0.33094994892747703</v>
      </c>
      <c r="E16">
        <v>95</v>
      </c>
      <c r="F16">
        <v>3</v>
      </c>
      <c r="H16">
        <f>IF(AND(B16&gt;='Parameter Ranges for Species'!G$6,'Control Data&amp;Habitat Comparison'!B16&lt;='Parameter Ranges for Species'!B$6),1,0)</f>
        <v>1</v>
      </c>
      <c r="I16">
        <f>IF(AND(C16&gt;='Parameter Ranges for Species'!H$6,'Control Data&amp;Habitat Comparison'!C16&lt;='Parameter Ranges for Species'!C$6),1,0)</f>
        <v>1</v>
      </c>
      <c r="J16">
        <f>IF(AND(D16&gt;='Parameter Ranges for Species'!I$6,'Control Data&amp;Habitat Comparison'!D16&lt;='Parameter Ranges for Species'!D$6),1,0)</f>
        <v>1</v>
      </c>
      <c r="K16">
        <f>IF(AND(E16&gt;='Parameter Ranges for Species'!J$6,'Control Data&amp;Habitat Comparison'!E16&lt;='Parameter Ranges for Species'!E$6),1,0)</f>
        <v>1</v>
      </c>
      <c r="L16">
        <f>IF(AND(F16&gt;='Parameter Ranges for Species'!K$6,'Control Data&amp;Habitat Comparison'!F16&lt;='Parameter Ranges for Species'!F$6),1,0)</f>
        <v>1</v>
      </c>
      <c r="M16">
        <f t="shared" si="0"/>
        <v>5</v>
      </c>
      <c r="T16">
        <f>IF(AND(B16&gt;='Parameter Ranges for Species'!G$3,'Control Data&amp;Habitat Comparison'!B16&lt;='Parameter Ranges for Species'!B$3),1,0)</f>
        <v>1</v>
      </c>
      <c r="U16">
        <f>IF(AND(C16&gt;='Parameter Ranges for Species'!H$3,'Control Data&amp;Habitat Comparison'!C16&lt;='Parameter Ranges for Species'!C$3),1,0)</f>
        <v>1</v>
      </c>
      <c r="V16">
        <f>IF(AND(D16&gt;='Parameter Ranges for Species'!I$3,'Control Data&amp;Habitat Comparison'!D16&lt;='Parameter Ranges for Species'!D$3),1,0)</f>
        <v>1</v>
      </c>
      <c r="W16">
        <f>IF(AND(E16&gt;='Parameter Ranges for Species'!J$3,'Control Data&amp;Habitat Comparison'!E16&lt;='Parameter Ranges for Species'!E$3),1,0)</f>
        <v>0</v>
      </c>
      <c r="X16">
        <f>IF(AND(F16&gt;='Parameter Ranges for Species'!K$3,'Control Data&amp;Habitat Comparison'!F16&lt;='Parameter Ranges for Species'!F$3),1,0)</f>
        <v>1</v>
      </c>
      <c r="Y16">
        <f t="shared" si="1"/>
        <v>4</v>
      </c>
      <c r="AF16">
        <f t="shared" si="2"/>
        <v>1</v>
      </c>
    </row>
    <row r="17" spans="1:32" x14ac:dyDescent="0.25">
      <c r="A17" t="s">
        <v>19</v>
      </c>
      <c r="B17">
        <v>23</v>
      </c>
      <c r="C17">
        <v>0.18288000000000001</v>
      </c>
      <c r="D17">
        <v>0.42492339121552603</v>
      </c>
      <c r="E17">
        <v>96</v>
      </c>
      <c r="F17">
        <v>3</v>
      </c>
      <c r="H17">
        <f>IF(AND(B17&gt;='Parameter Ranges for Species'!G$6,'Control Data&amp;Habitat Comparison'!B17&lt;='Parameter Ranges for Species'!B$6),1,0)</f>
        <v>1</v>
      </c>
      <c r="I17">
        <f>IF(AND(C17&gt;='Parameter Ranges for Species'!H$6,'Control Data&amp;Habitat Comparison'!C17&lt;='Parameter Ranges for Species'!C$6),1,0)</f>
        <v>1</v>
      </c>
      <c r="J17">
        <f>IF(AND(D17&gt;='Parameter Ranges for Species'!I$6,'Control Data&amp;Habitat Comparison'!D17&lt;='Parameter Ranges for Species'!D$6),1,0)</f>
        <v>1</v>
      </c>
      <c r="K17">
        <f>IF(AND(E17&gt;='Parameter Ranges for Species'!J$6,'Control Data&amp;Habitat Comparison'!E17&lt;='Parameter Ranges for Species'!E$6),1,0)</f>
        <v>1</v>
      </c>
      <c r="L17">
        <f>IF(AND(F17&gt;='Parameter Ranges for Species'!K$6,'Control Data&amp;Habitat Comparison'!F17&lt;='Parameter Ranges for Species'!F$6),1,0)</f>
        <v>1</v>
      </c>
      <c r="M17">
        <f t="shared" si="0"/>
        <v>5</v>
      </c>
      <c r="T17">
        <f>IF(AND(B17&gt;='Parameter Ranges for Species'!G$3,'Control Data&amp;Habitat Comparison'!B17&lt;='Parameter Ranges for Species'!B$3),1,0)</f>
        <v>1</v>
      </c>
      <c r="U17">
        <f>IF(AND(C17&gt;='Parameter Ranges for Species'!H$3,'Control Data&amp;Habitat Comparison'!C17&lt;='Parameter Ranges for Species'!C$3),1,0)</f>
        <v>1</v>
      </c>
      <c r="V17">
        <f>IF(AND(D17&gt;='Parameter Ranges for Species'!I$3,'Control Data&amp;Habitat Comparison'!D17&lt;='Parameter Ranges for Species'!D$3),1,0)</f>
        <v>1</v>
      </c>
      <c r="W17">
        <f>IF(AND(E17&gt;='Parameter Ranges for Species'!J$3,'Control Data&amp;Habitat Comparison'!E17&lt;='Parameter Ranges for Species'!E$3),1,0)</f>
        <v>0</v>
      </c>
      <c r="X17">
        <f>IF(AND(F17&gt;='Parameter Ranges for Species'!K$3,'Control Data&amp;Habitat Comparison'!F17&lt;='Parameter Ranges for Species'!F$3),1,0)</f>
        <v>1</v>
      </c>
      <c r="Y17">
        <f t="shared" si="1"/>
        <v>4</v>
      </c>
      <c r="AF17">
        <f t="shared" si="2"/>
        <v>1</v>
      </c>
    </row>
    <row r="18" spans="1:32" x14ac:dyDescent="0.25">
      <c r="A18" t="s">
        <v>19</v>
      </c>
      <c r="B18">
        <v>25</v>
      </c>
      <c r="C18">
        <v>0.24384000000000003</v>
      </c>
      <c r="D18">
        <v>0.34933605720122574</v>
      </c>
      <c r="E18">
        <v>92</v>
      </c>
      <c r="F18">
        <v>3</v>
      </c>
      <c r="H18">
        <f>IF(AND(B18&gt;='Parameter Ranges for Species'!G$6,'Control Data&amp;Habitat Comparison'!B18&lt;='Parameter Ranges for Species'!B$6),1,0)</f>
        <v>1</v>
      </c>
      <c r="I18">
        <f>IF(AND(C18&gt;='Parameter Ranges for Species'!H$6,'Control Data&amp;Habitat Comparison'!C18&lt;='Parameter Ranges for Species'!C$6),1,0)</f>
        <v>1</v>
      </c>
      <c r="J18">
        <f>IF(AND(D18&gt;='Parameter Ranges for Species'!I$6,'Control Data&amp;Habitat Comparison'!D18&lt;='Parameter Ranges for Species'!D$6),1,0)</f>
        <v>1</v>
      </c>
      <c r="K18">
        <f>IF(AND(E18&gt;='Parameter Ranges for Species'!J$6,'Control Data&amp;Habitat Comparison'!E18&lt;='Parameter Ranges for Species'!E$6),1,0)</f>
        <v>1</v>
      </c>
      <c r="L18">
        <f>IF(AND(F18&gt;='Parameter Ranges for Species'!K$6,'Control Data&amp;Habitat Comparison'!F18&lt;='Parameter Ranges for Species'!F$6),1,0)</f>
        <v>1</v>
      </c>
      <c r="M18">
        <f t="shared" si="0"/>
        <v>5</v>
      </c>
      <c r="T18">
        <f>IF(AND(B18&gt;='Parameter Ranges for Species'!G$3,'Control Data&amp;Habitat Comparison'!B18&lt;='Parameter Ranges for Species'!B$3),1,0)</f>
        <v>1</v>
      </c>
      <c r="U18">
        <f>IF(AND(C18&gt;='Parameter Ranges for Species'!H$3,'Control Data&amp;Habitat Comparison'!C18&lt;='Parameter Ranges for Species'!C$3),1,0)</f>
        <v>1</v>
      </c>
      <c r="V18">
        <f>IF(AND(D18&gt;='Parameter Ranges for Species'!I$3,'Control Data&amp;Habitat Comparison'!D18&lt;='Parameter Ranges for Species'!D$3),1,0)</f>
        <v>1</v>
      </c>
      <c r="W18">
        <f>IF(AND(E18&gt;='Parameter Ranges for Species'!J$3,'Control Data&amp;Habitat Comparison'!E18&lt;='Parameter Ranges for Species'!E$3),1,0)</f>
        <v>1</v>
      </c>
      <c r="X18">
        <f>IF(AND(F18&gt;='Parameter Ranges for Species'!K$3,'Control Data&amp;Habitat Comparison'!F18&lt;='Parameter Ranges for Species'!F$3),1,0)</f>
        <v>1</v>
      </c>
      <c r="Y18">
        <f t="shared" si="1"/>
        <v>5</v>
      </c>
      <c r="AF18">
        <f t="shared" si="2"/>
        <v>1</v>
      </c>
    </row>
    <row r="19" spans="1:32" x14ac:dyDescent="0.25">
      <c r="A19" t="s">
        <v>19</v>
      </c>
      <c r="B19">
        <v>23</v>
      </c>
      <c r="C19">
        <v>0.27432000000000001</v>
      </c>
      <c r="D19">
        <v>0.42696629213483145</v>
      </c>
      <c r="E19">
        <v>95</v>
      </c>
      <c r="F19">
        <v>2</v>
      </c>
      <c r="H19">
        <f>IF(AND(B19&gt;='Parameter Ranges for Species'!G$6,'Control Data&amp;Habitat Comparison'!B19&lt;='Parameter Ranges for Species'!B$6),1,0)</f>
        <v>1</v>
      </c>
      <c r="I19">
        <f>IF(AND(C19&gt;='Parameter Ranges for Species'!H$6,'Control Data&amp;Habitat Comparison'!C19&lt;='Parameter Ranges for Species'!C$6),1,0)</f>
        <v>1</v>
      </c>
      <c r="J19">
        <f>IF(AND(D19&gt;='Parameter Ranges for Species'!I$6,'Control Data&amp;Habitat Comparison'!D19&lt;='Parameter Ranges for Species'!D$6),1,0)</f>
        <v>1</v>
      </c>
      <c r="K19">
        <f>IF(AND(E19&gt;='Parameter Ranges for Species'!J$6,'Control Data&amp;Habitat Comparison'!E19&lt;='Parameter Ranges for Species'!E$6),1,0)</f>
        <v>1</v>
      </c>
      <c r="L19">
        <f>IF(AND(F19&gt;='Parameter Ranges for Species'!K$6,'Control Data&amp;Habitat Comparison'!F19&lt;='Parameter Ranges for Species'!F$6),1,0)</f>
        <v>1</v>
      </c>
      <c r="M19">
        <f t="shared" si="0"/>
        <v>5</v>
      </c>
      <c r="T19">
        <f>IF(AND(B19&gt;='Parameter Ranges for Species'!G$3,'Control Data&amp;Habitat Comparison'!B19&lt;='Parameter Ranges for Species'!B$3),1,0)</f>
        <v>1</v>
      </c>
      <c r="U19">
        <f>IF(AND(C19&gt;='Parameter Ranges for Species'!H$3,'Control Data&amp;Habitat Comparison'!C19&lt;='Parameter Ranges for Species'!C$3),1,0)</f>
        <v>1</v>
      </c>
      <c r="V19">
        <f>IF(AND(D19&gt;='Parameter Ranges for Species'!I$3,'Control Data&amp;Habitat Comparison'!D19&lt;='Parameter Ranges for Species'!D$3),1,0)</f>
        <v>1</v>
      </c>
      <c r="W19">
        <f>IF(AND(E19&gt;='Parameter Ranges for Species'!J$3,'Control Data&amp;Habitat Comparison'!E19&lt;='Parameter Ranges for Species'!E$3),1,0)</f>
        <v>0</v>
      </c>
      <c r="X19">
        <f>IF(AND(F19&gt;='Parameter Ranges for Species'!K$3,'Control Data&amp;Habitat Comparison'!F19&lt;='Parameter Ranges for Species'!F$3),1,0)</f>
        <v>1</v>
      </c>
      <c r="Y19">
        <f t="shared" si="1"/>
        <v>4</v>
      </c>
      <c r="AF19">
        <f t="shared" si="2"/>
        <v>1</v>
      </c>
    </row>
    <row r="20" spans="1:32" x14ac:dyDescent="0.25">
      <c r="A20" t="s">
        <v>19</v>
      </c>
      <c r="B20">
        <v>26</v>
      </c>
      <c r="C20">
        <v>0.15240000000000001</v>
      </c>
      <c r="D20">
        <v>0.27579162410623087</v>
      </c>
      <c r="E20">
        <v>91</v>
      </c>
      <c r="F20">
        <v>4</v>
      </c>
      <c r="H20">
        <f>IF(AND(B20&gt;='Parameter Ranges for Species'!G$6,'Control Data&amp;Habitat Comparison'!B20&lt;='Parameter Ranges for Species'!B$6),1,0)</f>
        <v>1</v>
      </c>
      <c r="I20">
        <f>IF(AND(C20&gt;='Parameter Ranges for Species'!H$6,'Control Data&amp;Habitat Comparison'!C20&lt;='Parameter Ranges for Species'!C$6),1,0)</f>
        <v>1</v>
      </c>
      <c r="J20">
        <f>IF(AND(D20&gt;='Parameter Ranges for Species'!I$6,'Control Data&amp;Habitat Comparison'!D20&lt;='Parameter Ranges for Species'!D$6),1,0)</f>
        <v>1</v>
      </c>
      <c r="K20">
        <f>IF(AND(E20&gt;='Parameter Ranges for Species'!J$6,'Control Data&amp;Habitat Comparison'!E20&lt;='Parameter Ranges for Species'!E$6),1,0)</f>
        <v>1</v>
      </c>
      <c r="L20">
        <f>IF(AND(F20&gt;='Parameter Ranges for Species'!K$6,'Control Data&amp;Habitat Comparison'!F20&lt;='Parameter Ranges for Species'!F$6),1,0)</f>
        <v>1</v>
      </c>
      <c r="M20">
        <f t="shared" si="0"/>
        <v>5</v>
      </c>
      <c r="T20">
        <f>IF(AND(B20&gt;='Parameter Ranges for Species'!G$3,'Control Data&amp;Habitat Comparison'!B20&lt;='Parameter Ranges for Species'!B$3),1,0)</f>
        <v>1</v>
      </c>
      <c r="U20">
        <f>IF(AND(C20&gt;='Parameter Ranges for Species'!H$3,'Control Data&amp;Habitat Comparison'!C20&lt;='Parameter Ranges for Species'!C$3),1,0)</f>
        <v>1</v>
      </c>
      <c r="V20">
        <f>IF(AND(D20&gt;='Parameter Ranges for Species'!I$3,'Control Data&amp;Habitat Comparison'!D20&lt;='Parameter Ranges for Species'!D$3),1,0)</f>
        <v>1</v>
      </c>
      <c r="W20">
        <f>IF(AND(E20&gt;='Parameter Ranges for Species'!J$3,'Control Data&amp;Habitat Comparison'!E20&lt;='Parameter Ranges for Species'!E$3),1,0)</f>
        <v>1</v>
      </c>
      <c r="X20">
        <f>IF(AND(F20&gt;='Parameter Ranges for Species'!K$3,'Control Data&amp;Habitat Comparison'!F20&lt;='Parameter Ranges for Species'!F$3),1,0)</f>
        <v>1</v>
      </c>
      <c r="Y20">
        <f t="shared" si="1"/>
        <v>5</v>
      </c>
      <c r="AF20">
        <f t="shared" si="2"/>
        <v>1</v>
      </c>
    </row>
    <row r="21" spans="1:32" x14ac:dyDescent="0.25">
      <c r="A21" t="s">
        <v>19</v>
      </c>
      <c r="B21">
        <v>23</v>
      </c>
      <c r="C21">
        <v>0.18288000000000001</v>
      </c>
      <c r="D21">
        <v>0.37180796731358529</v>
      </c>
      <c r="E21">
        <v>92</v>
      </c>
      <c r="F21">
        <v>4</v>
      </c>
      <c r="H21">
        <f>IF(AND(B21&gt;='Parameter Ranges for Species'!G$6,'Control Data&amp;Habitat Comparison'!B21&lt;='Parameter Ranges for Species'!B$6),1,0)</f>
        <v>1</v>
      </c>
      <c r="I21">
        <f>IF(AND(C21&gt;='Parameter Ranges for Species'!H$6,'Control Data&amp;Habitat Comparison'!C21&lt;='Parameter Ranges for Species'!C$6),1,0)</f>
        <v>1</v>
      </c>
      <c r="J21">
        <f>IF(AND(D21&gt;='Parameter Ranges for Species'!I$6,'Control Data&amp;Habitat Comparison'!D21&lt;='Parameter Ranges for Species'!D$6),1,0)</f>
        <v>1</v>
      </c>
      <c r="K21">
        <f>IF(AND(E21&gt;='Parameter Ranges for Species'!J$6,'Control Data&amp;Habitat Comparison'!E21&lt;='Parameter Ranges for Species'!E$6),1,0)</f>
        <v>1</v>
      </c>
      <c r="L21">
        <f>IF(AND(F21&gt;='Parameter Ranges for Species'!K$6,'Control Data&amp;Habitat Comparison'!F21&lt;='Parameter Ranges for Species'!F$6),1,0)</f>
        <v>1</v>
      </c>
      <c r="M21">
        <f t="shared" si="0"/>
        <v>5</v>
      </c>
      <c r="T21">
        <f>IF(AND(B21&gt;='Parameter Ranges for Species'!G$3,'Control Data&amp;Habitat Comparison'!B21&lt;='Parameter Ranges for Species'!B$3),1,0)</f>
        <v>1</v>
      </c>
      <c r="U21">
        <f>IF(AND(C21&gt;='Parameter Ranges for Species'!H$3,'Control Data&amp;Habitat Comparison'!C21&lt;='Parameter Ranges for Species'!C$3),1,0)</f>
        <v>1</v>
      </c>
      <c r="V21">
        <f>IF(AND(D21&gt;='Parameter Ranges for Species'!I$3,'Control Data&amp;Habitat Comparison'!D21&lt;='Parameter Ranges for Species'!D$3),1,0)</f>
        <v>1</v>
      </c>
      <c r="W21">
        <f>IF(AND(E21&gt;='Parameter Ranges for Species'!J$3,'Control Data&amp;Habitat Comparison'!E21&lt;='Parameter Ranges for Species'!E$3),1,0)</f>
        <v>1</v>
      </c>
      <c r="X21">
        <f>IF(AND(F21&gt;='Parameter Ranges for Species'!K$3,'Control Data&amp;Habitat Comparison'!F21&lt;='Parameter Ranges for Species'!F$3),1,0)</f>
        <v>1</v>
      </c>
      <c r="Y21">
        <f t="shared" si="1"/>
        <v>5</v>
      </c>
      <c r="AF21">
        <f t="shared" si="2"/>
        <v>1</v>
      </c>
    </row>
    <row r="22" spans="1:32" x14ac:dyDescent="0.25">
      <c r="A22" t="s">
        <v>19</v>
      </c>
      <c r="B22">
        <v>48</v>
      </c>
      <c r="C22">
        <v>0</v>
      </c>
      <c r="D22">
        <v>0.34320735444330952</v>
      </c>
      <c r="E22">
        <v>4</v>
      </c>
      <c r="F22">
        <v>4</v>
      </c>
      <c r="H22">
        <f>IF(AND(B22&gt;='Parameter Ranges for Species'!G$6,'Control Data&amp;Habitat Comparison'!B22&lt;='Parameter Ranges for Species'!B$6),1,0)</f>
        <v>1</v>
      </c>
      <c r="I22">
        <f>IF(AND(C22&gt;='Parameter Ranges for Species'!H$6,'Control Data&amp;Habitat Comparison'!C22&lt;='Parameter Ranges for Species'!C$6),1,0)</f>
        <v>1</v>
      </c>
      <c r="J22">
        <f>IF(AND(D22&gt;='Parameter Ranges for Species'!I$6,'Control Data&amp;Habitat Comparison'!D22&lt;='Parameter Ranges for Species'!D$6),1,0)</f>
        <v>1</v>
      </c>
      <c r="K22">
        <f>IF(AND(E22&gt;='Parameter Ranges for Species'!J$6,'Control Data&amp;Habitat Comparison'!E22&lt;='Parameter Ranges for Species'!E$6),1,0)</f>
        <v>1</v>
      </c>
      <c r="L22">
        <f>IF(AND(F22&gt;='Parameter Ranges for Species'!K$6,'Control Data&amp;Habitat Comparison'!F22&lt;='Parameter Ranges for Species'!F$6),1,0)</f>
        <v>1</v>
      </c>
      <c r="M22">
        <f t="shared" si="0"/>
        <v>5</v>
      </c>
      <c r="T22">
        <f>IF(AND(B22&gt;='Parameter Ranges for Species'!G$3,'Control Data&amp;Habitat Comparison'!B22&lt;='Parameter Ranges for Species'!B$3),1,0)</f>
        <v>1</v>
      </c>
      <c r="U22">
        <f>IF(AND(C22&gt;='Parameter Ranges for Species'!H$3,'Control Data&amp;Habitat Comparison'!C22&lt;='Parameter Ranges for Species'!C$3),1,0)</f>
        <v>1</v>
      </c>
      <c r="V22">
        <f>IF(AND(D22&gt;='Parameter Ranges for Species'!I$3,'Control Data&amp;Habitat Comparison'!D22&lt;='Parameter Ranges for Species'!D$3),1,0)</f>
        <v>1</v>
      </c>
      <c r="W22">
        <f>IF(AND(E22&gt;='Parameter Ranges for Species'!J$3,'Control Data&amp;Habitat Comparison'!E22&lt;='Parameter Ranges for Species'!E$3),1,0)</f>
        <v>0</v>
      </c>
      <c r="X22">
        <f>IF(AND(F22&gt;='Parameter Ranges for Species'!K$3,'Control Data&amp;Habitat Comparison'!F22&lt;='Parameter Ranges for Species'!F$3),1,0)</f>
        <v>1</v>
      </c>
      <c r="Y22">
        <f t="shared" si="1"/>
        <v>4</v>
      </c>
      <c r="AF22">
        <f t="shared" si="2"/>
        <v>1</v>
      </c>
    </row>
    <row r="23" spans="1:32" x14ac:dyDescent="0.25">
      <c r="A23" t="s">
        <v>19</v>
      </c>
      <c r="B23">
        <v>18</v>
      </c>
      <c r="C23">
        <v>0.18288000000000001</v>
      </c>
      <c r="D23">
        <v>0.36363636363636365</v>
      </c>
      <c r="E23">
        <v>8</v>
      </c>
      <c r="F23">
        <v>5</v>
      </c>
      <c r="H23">
        <f>IF(AND(B23&gt;='Parameter Ranges for Species'!G$6,'Control Data&amp;Habitat Comparison'!B23&lt;='Parameter Ranges for Species'!B$6),1,0)</f>
        <v>1</v>
      </c>
      <c r="I23">
        <f>IF(AND(C23&gt;='Parameter Ranges for Species'!H$6,'Control Data&amp;Habitat Comparison'!C23&lt;='Parameter Ranges for Species'!C$6),1,0)</f>
        <v>1</v>
      </c>
      <c r="J23">
        <f>IF(AND(D23&gt;='Parameter Ranges for Species'!I$6,'Control Data&amp;Habitat Comparison'!D23&lt;='Parameter Ranges for Species'!D$6),1,0)</f>
        <v>1</v>
      </c>
      <c r="K23">
        <f>IF(AND(E23&gt;='Parameter Ranges for Species'!J$6,'Control Data&amp;Habitat Comparison'!E23&lt;='Parameter Ranges for Species'!E$6),1,0)</f>
        <v>1</v>
      </c>
      <c r="L23">
        <f>IF(AND(F23&gt;='Parameter Ranges for Species'!K$6,'Control Data&amp;Habitat Comparison'!F23&lt;='Parameter Ranges for Species'!F$6),1,0)</f>
        <v>0</v>
      </c>
      <c r="M23">
        <f t="shared" si="0"/>
        <v>4</v>
      </c>
      <c r="T23">
        <f>IF(AND(B23&gt;='Parameter Ranges for Species'!G$3,'Control Data&amp;Habitat Comparison'!B23&lt;='Parameter Ranges for Species'!B$3),1,0)</f>
        <v>0</v>
      </c>
      <c r="U23">
        <f>IF(AND(C23&gt;='Parameter Ranges for Species'!H$3,'Control Data&amp;Habitat Comparison'!C23&lt;='Parameter Ranges for Species'!C$3),1,0)</f>
        <v>1</v>
      </c>
      <c r="V23">
        <f>IF(AND(D23&gt;='Parameter Ranges for Species'!I$3,'Control Data&amp;Habitat Comparison'!D23&lt;='Parameter Ranges for Species'!D$3),1,0)</f>
        <v>1</v>
      </c>
      <c r="W23">
        <f>IF(AND(E23&gt;='Parameter Ranges for Species'!J$3,'Control Data&amp;Habitat Comparison'!E23&lt;='Parameter Ranges for Species'!E$3),1,0)</f>
        <v>1</v>
      </c>
      <c r="X23">
        <f>IF(AND(F23&gt;='Parameter Ranges for Species'!K$3,'Control Data&amp;Habitat Comparison'!F23&lt;='Parameter Ranges for Species'!F$3),1,0)</f>
        <v>0</v>
      </c>
      <c r="Y23">
        <f t="shared" si="1"/>
        <v>3</v>
      </c>
      <c r="AF23">
        <f t="shared" si="2"/>
        <v>0</v>
      </c>
    </row>
    <row r="24" spans="1:32" x14ac:dyDescent="0.25">
      <c r="A24" t="s">
        <v>19</v>
      </c>
      <c r="B24">
        <v>36</v>
      </c>
      <c r="C24">
        <v>9.1440000000000007E-2</v>
      </c>
      <c r="D24">
        <v>0.40143003064351379</v>
      </c>
      <c r="E24">
        <v>13</v>
      </c>
      <c r="F24">
        <v>4</v>
      </c>
      <c r="H24">
        <f>IF(AND(B24&gt;='Parameter Ranges for Species'!G$6,'Control Data&amp;Habitat Comparison'!B24&lt;='Parameter Ranges for Species'!B$6),1,0)</f>
        <v>1</v>
      </c>
      <c r="I24">
        <f>IF(AND(C24&gt;='Parameter Ranges for Species'!H$6,'Control Data&amp;Habitat Comparison'!C24&lt;='Parameter Ranges for Species'!C$6),1,0)</f>
        <v>1</v>
      </c>
      <c r="J24">
        <f>IF(AND(D24&gt;='Parameter Ranges for Species'!I$6,'Control Data&amp;Habitat Comparison'!D24&lt;='Parameter Ranges for Species'!D$6),1,0)</f>
        <v>1</v>
      </c>
      <c r="K24">
        <f>IF(AND(E24&gt;='Parameter Ranges for Species'!J$6,'Control Data&amp;Habitat Comparison'!E24&lt;='Parameter Ranges for Species'!E$6),1,0)</f>
        <v>1</v>
      </c>
      <c r="L24">
        <f>IF(AND(F24&gt;='Parameter Ranges for Species'!K$6,'Control Data&amp;Habitat Comparison'!F24&lt;='Parameter Ranges for Species'!F$6),1,0)</f>
        <v>1</v>
      </c>
      <c r="M24">
        <f t="shared" si="0"/>
        <v>5</v>
      </c>
      <c r="T24">
        <f>IF(AND(B24&gt;='Parameter Ranges for Species'!G$3,'Control Data&amp;Habitat Comparison'!B24&lt;='Parameter Ranges for Species'!B$3),1,0)</f>
        <v>1</v>
      </c>
      <c r="U24">
        <f>IF(AND(C24&gt;='Parameter Ranges for Species'!H$3,'Control Data&amp;Habitat Comparison'!C24&lt;='Parameter Ranges for Species'!C$3),1,0)</f>
        <v>1</v>
      </c>
      <c r="V24">
        <f>IF(AND(D24&gt;='Parameter Ranges for Species'!I$3,'Control Data&amp;Habitat Comparison'!D24&lt;='Parameter Ranges for Species'!D$3),1,0)</f>
        <v>1</v>
      </c>
      <c r="W24">
        <f>IF(AND(E24&gt;='Parameter Ranges for Species'!J$3,'Control Data&amp;Habitat Comparison'!E24&lt;='Parameter Ranges for Species'!E$3),1,0)</f>
        <v>1</v>
      </c>
      <c r="X24">
        <f>IF(AND(F24&gt;='Parameter Ranges for Species'!K$3,'Control Data&amp;Habitat Comparison'!F24&lt;='Parameter Ranges for Species'!F$3),1,0)</f>
        <v>1</v>
      </c>
      <c r="Y24">
        <f t="shared" si="1"/>
        <v>5</v>
      </c>
      <c r="AF24">
        <f t="shared" si="2"/>
        <v>1</v>
      </c>
    </row>
    <row r="25" spans="1:32" x14ac:dyDescent="0.25">
      <c r="A25" t="s">
        <v>19</v>
      </c>
      <c r="B25">
        <v>26</v>
      </c>
      <c r="C25">
        <v>9.1440000000000007E-2</v>
      </c>
      <c r="D25">
        <v>0.36976506639427986</v>
      </c>
      <c r="E25">
        <v>19</v>
      </c>
      <c r="F25">
        <v>4</v>
      </c>
      <c r="H25">
        <f>IF(AND(B25&gt;='Parameter Ranges for Species'!G$6,'Control Data&amp;Habitat Comparison'!B25&lt;='Parameter Ranges for Species'!B$6),1,0)</f>
        <v>1</v>
      </c>
      <c r="I25">
        <f>IF(AND(C25&gt;='Parameter Ranges for Species'!H$6,'Control Data&amp;Habitat Comparison'!C25&lt;='Parameter Ranges for Species'!C$6),1,0)</f>
        <v>1</v>
      </c>
      <c r="J25">
        <f>IF(AND(D25&gt;='Parameter Ranges for Species'!I$6,'Control Data&amp;Habitat Comparison'!D25&lt;='Parameter Ranges for Species'!D$6),1,0)</f>
        <v>1</v>
      </c>
      <c r="K25">
        <f>IF(AND(E25&gt;='Parameter Ranges for Species'!J$6,'Control Data&amp;Habitat Comparison'!E25&lt;='Parameter Ranges for Species'!E$6),1,0)</f>
        <v>1</v>
      </c>
      <c r="L25">
        <f>IF(AND(F25&gt;='Parameter Ranges for Species'!K$6,'Control Data&amp;Habitat Comparison'!F25&lt;='Parameter Ranges for Species'!F$6),1,0)</f>
        <v>1</v>
      </c>
      <c r="M25">
        <f t="shared" si="0"/>
        <v>5</v>
      </c>
      <c r="T25">
        <f>IF(AND(B25&gt;='Parameter Ranges for Species'!G$3,'Control Data&amp;Habitat Comparison'!B25&lt;='Parameter Ranges for Species'!B$3),1,0)</f>
        <v>1</v>
      </c>
      <c r="U25">
        <f>IF(AND(C25&gt;='Parameter Ranges for Species'!H$3,'Control Data&amp;Habitat Comparison'!C25&lt;='Parameter Ranges for Species'!C$3),1,0)</f>
        <v>1</v>
      </c>
      <c r="V25">
        <f>IF(AND(D25&gt;='Parameter Ranges for Species'!I$3,'Control Data&amp;Habitat Comparison'!D25&lt;='Parameter Ranges for Species'!D$3),1,0)</f>
        <v>1</v>
      </c>
      <c r="W25">
        <f>IF(AND(E25&gt;='Parameter Ranges for Species'!J$3,'Control Data&amp;Habitat Comparison'!E25&lt;='Parameter Ranges for Species'!E$3),1,0)</f>
        <v>1</v>
      </c>
      <c r="X25">
        <f>IF(AND(F25&gt;='Parameter Ranges for Species'!K$3,'Control Data&amp;Habitat Comparison'!F25&lt;='Parameter Ranges for Species'!F$3),1,0)</f>
        <v>1</v>
      </c>
      <c r="Y25">
        <f t="shared" si="1"/>
        <v>5</v>
      </c>
      <c r="AF25">
        <f t="shared" si="2"/>
        <v>1</v>
      </c>
    </row>
    <row r="26" spans="1:32" x14ac:dyDescent="0.25">
      <c r="A26" t="s">
        <v>19</v>
      </c>
      <c r="B26">
        <v>31</v>
      </c>
      <c r="C26">
        <v>0</v>
      </c>
      <c r="D26">
        <v>0.45760980592441269</v>
      </c>
      <c r="E26">
        <v>35</v>
      </c>
      <c r="F26">
        <v>4</v>
      </c>
      <c r="H26">
        <f>IF(AND(B26&gt;='Parameter Ranges for Species'!G$6,'Control Data&amp;Habitat Comparison'!B26&lt;='Parameter Ranges for Species'!B$6),1,0)</f>
        <v>1</v>
      </c>
      <c r="I26">
        <f>IF(AND(C26&gt;='Parameter Ranges for Species'!H$6,'Control Data&amp;Habitat Comparison'!C26&lt;='Parameter Ranges for Species'!C$6),1,0)</f>
        <v>1</v>
      </c>
      <c r="J26">
        <f>IF(AND(D26&gt;='Parameter Ranges for Species'!I$6,'Control Data&amp;Habitat Comparison'!D26&lt;='Parameter Ranges for Species'!D$6),1,0)</f>
        <v>1</v>
      </c>
      <c r="K26">
        <f>IF(AND(E26&gt;='Parameter Ranges for Species'!J$6,'Control Data&amp;Habitat Comparison'!E26&lt;='Parameter Ranges for Species'!E$6),1,0)</f>
        <v>1</v>
      </c>
      <c r="L26">
        <f>IF(AND(F26&gt;='Parameter Ranges for Species'!K$6,'Control Data&amp;Habitat Comparison'!F26&lt;='Parameter Ranges for Species'!F$6),1,0)</f>
        <v>1</v>
      </c>
      <c r="M26">
        <f t="shared" si="0"/>
        <v>5</v>
      </c>
      <c r="T26">
        <f>IF(AND(B26&gt;='Parameter Ranges for Species'!G$3,'Control Data&amp;Habitat Comparison'!B26&lt;='Parameter Ranges for Species'!B$3),1,0)</f>
        <v>1</v>
      </c>
      <c r="U26">
        <f>IF(AND(C26&gt;='Parameter Ranges for Species'!H$3,'Control Data&amp;Habitat Comparison'!C26&lt;='Parameter Ranges for Species'!C$3),1,0)</f>
        <v>1</v>
      </c>
      <c r="V26">
        <f>IF(AND(D26&gt;='Parameter Ranges for Species'!I$3,'Control Data&amp;Habitat Comparison'!D26&lt;='Parameter Ranges for Species'!D$3),1,0)</f>
        <v>1</v>
      </c>
      <c r="W26">
        <f>IF(AND(E26&gt;='Parameter Ranges for Species'!J$3,'Control Data&amp;Habitat Comparison'!E26&lt;='Parameter Ranges for Species'!E$3),1,0)</f>
        <v>1</v>
      </c>
      <c r="X26">
        <f>IF(AND(F26&gt;='Parameter Ranges for Species'!K$3,'Control Data&amp;Habitat Comparison'!F26&lt;='Parameter Ranges for Species'!F$3),1,0)</f>
        <v>1</v>
      </c>
      <c r="Y26">
        <f t="shared" si="1"/>
        <v>5</v>
      </c>
      <c r="AF26">
        <f t="shared" si="2"/>
        <v>1</v>
      </c>
    </row>
    <row r="27" spans="1:32" x14ac:dyDescent="0.25">
      <c r="A27" t="s">
        <v>19</v>
      </c>
      <c r="B27">
        <v>34</v>
      </c>
      <c r="C27">
        <v>3.0480000000000004E-2</v>
      </c>
      <c r="D27">
        <v>0.37385086823289071</v>
      </c>
      <c r="E27">
        <v>46</v>
      </c>
      <c r="F27">
        <v>4</v>
      </c>
      <c r="H27">
        <f>IF(AND(B27&gt;='Parameter Ranges for Species'!G$6,'Control Data&amp;Habitat Comparison'!B27&lt;='Parameter Ranges for Species'!B$6),1,0)</f>
        <v>1</v>
      </c>
      <c r="I27">
        <f>IF(AND(C27&gt;='Parameter Ranges for Species'!H$6,'Control Data&amp;Habitat Comparison'!C27&lt;='Parameter Ranges for Species'!C$6),1,0)</f>
        <v>1</v>
      </c>
      <c r="J27">
        <f>IF(AND(D27&gt;='Parameter Ranges for Species'!I$6,'Control Data&amp;Habitat Comparison'!D27&lt;='Parameter Ranges for Species'!D$6),1,0)</f>
        <v>1</v>
      </c>
      <c r="K27">
        <f>IF(AND(E27&gt;='Parameter Ranges for Species'!J$6,'Control Data&amp;Habitat Comparison'!E27&lt;='Parameter Ranges for Species'!E$6),1,0)</f>
        <v>1</v>
      </c>
      <c r="L27">
        <f>IF(AND(F27&gt;='Parameter Ranges for Species'!K$6,'Control Data&amp;Habitat Comparison'!F27&lt;='Parameter Ranges for Species'!F$6),1,0)</f>
        <v>1</v>
      </c>
      <c r="M27">
        <f t="shared" si="0"/>
        <v>5</v>
      </c>
      <c r="T27">
        <f>IF(AND(B27&gt;='Parameter Ranges for Species'!G$3,'Control Data&amp;Habitat Comparison'!B27&lt;='Parameter Ranges for Species'!B$3),1,0)</f>
        <v>1</v>
      </c>
      <c r="U27">
        <f>IF(AND(C27&gt;='Parameter Ranges for Species'!H$3,'Control Data&amp;Habitat Comparison'!C27&lt;='Parameter Ranges for Species'!C$3),1,0)</f>
        <v>1</v>
      </c>
      <c r="V27">
        <f>IF(AND(D27&gt;='Parameter Ranges for Species'!I$3,'Control Data&amp;Habitat Comparison'!D27&lt;='Parameter Ranges for Species'!D$3),1,0)</f>
        <v>1</v>
      </c>
      <c r="W27">
        <f>IF(AND(E27&gt;='Parameter Ranges for Species'!J$3,'Control Data&amp;Habitat Comparison'!E27&lt;='Parameter Ranges for Species'!E$3),1,0)</f>
        <v>1</v>
      </c>
      <c r="X27">
        <f>IF(AND(F27&gt;='Parameter Ranges for Species'!K$3,'Control Data&amp;Habitat Comparison'!F27&lt;='Parameter Ranges for Species'!F$3),1,0)</f>
        <v>1</v>
      </c>
      <c r="Y27">
        <f t="shared" si="1"/>
        <v>5</v>
      </c>
      <c r="AF27">
        <f t="shared" si="2"/>
        <v>1</v>
      </c>
    </row>
    <row r="28" spans="1:32" x14ac:dyDescent="0.25">
      <c r="A28" t="s">
        <v>19</v>
      </c>
      <c r="B28">
        <v>33</v>
      </c>
      <c r="C28">
        <v>0.12192000000000001</v>
      </c>
      <c r="D28">
        <v>0.44739530132788558</v>
      </c>
      <c r="E28">
        <v>62</v>
      </c>
      <c r="F28">
        <v>4</v>
      </c>
      <c r="H28">
        <f>IF(AND(B28&gt;='Parameter Ranges for Species'!G$6,'Control Data&amp;Habitat Comparison'!B28&lt;='Parameter Ranges for Species'!B$6),1,0)</f>
        <v>1</v>
      </c>
      <c r="I28">
        <f>IF(AND(C28&gt;='Parameter Ranges for Species'!H$6,'Control Data&amp;Habitat Comparison'!C28&lt;='Parameter Ranges for Species'!C$6),1,0)</f>
        <v>1</v>
      </c>
      <c r="J28">
        <f>IF(AND(D28&gt;='Parameter Ranges for Species'!I$6,'Control Data&amp;Habitat Comparison'!D28&lt;='Parameter Ranges for Species'!D$6),1,0)</f>
        <v>1</v>
      </c>
      <c r="K28">
        <f>IF(AND(E28&gt;='Parameter Ranges for Species'!J$6,'Control Data&amp;Habitat Comparison'!E28&lt;='Parameter Ranges for Species'!E$6),1,0)</f>
        <v>1</v>
      </c>
      <c r="L28">
        <f>IF(AND(F28&gt;='Parameter Ranges for Species'!K$6,'Control Data&amp;Habitat Comparison'!F28&lt;='Parameter Ranges for Species'!F$6),1,0)</f>
        <v>1</v>
      </c>
      <c r="M28">
        <f t="shared" si="0"/>
        <v>5</v>
      </c>
      <c r="T28">
        <f>IF(AND(B28&gt;='Parameter Ranges for Species'!G$3,'Control Data&amp;Habitat Comparison'!B28&lt;='Parameter Ranges for Species'!B$3),1,0)</f>
        <v>1</v>
      </c>
      <c r="U28">
        <f>IF(AND(C28&gt;='Parameter Ranges for Species'!H$3,'Control Data&amp;Habitat Comparison'!C28&lt;='Parameter Ranges for Species'!C$3),1,0)</f>
        <v>1</v>
      </c>
      <c r="V28">
        <f>IF(AND(D28&gt;='Parameter Ranges for Species'!I$3,'Control Data&amp;Habitat Comparison'!D28&lt;='Parameter Ranges for Species'!D$3),1,0)</f>
        <v>1</v>
      </c>
      <c r="W28">
        <f>IF(AND(E28&gt;='Parameter Ranges for Species'!J$3,'Control Data&amp;Habitat Comparison'!E28&lt;='Parameter Ranges for Species'!E$3),1,0)</f>
        <v>1</v>
      </c>
      <c r="X28">
        <f>IF(AND(F28&gt;='Parameter Ranges for Species'!K$3,'Control Data&amp;Habitat Comparison'!F28&lt;='Parameter Ranges for Species'!F$3),1,0)</f>
        <v>1</v>
      </c>
      <c r="Y28">
        <f t="shared" si="1"/>
        <v>5</v>
      </c>
      <c r="AF28">
        <f t="shared" si="2"/>
        <v>1</v>
      </c>
    </row>
    <row r="29" spans="1:32" x14ac:dyDescent="0.25">
      <c r="A29" t="s">
        <v>19</v>
      </c>
      <c r="B29">
        <v>29.5</v>
      </c>
      <c r="C29">
        <v>0</v>
      </c>
      <c r="D29">
        <v>0.24514811031664965</v>
      </c>
      <c r="E29">
        <v>62</v>
      </c>
      <c r="F29">
        <v>4</v>
      </c>
      <c r="H29">
        <f>IF(AND(B29&gt;='Parameter Ranges for Species'!G$6,'Control Data&amp;Habitat Comparison'!B29&lt;='Parameter Ranges for Species'!B$6),1,0)</f>
        <v>1</v>
      </c>
      <c r="I29">
        <f>IF(AND(C29&gt;='Parameter Ranges for Species'!H$6,'Control Data&amp;Habitat Comparison'!C29&lt;='Parameter Ranges for Species'!C$6),1,0)</f>
        <v>1</v>
      </c>
      <c r="J29">
        <f>IF(AND(D29&gt;='Parameter Ranges for Species'!I$6,'Control Data&amp;Habitat Comparison'!D29&lt;='Parameter Ranges for Species'!D$6),1,0)</f>
        <v>1</v>
      </c>
      <c r="K29">
        <f>IF(AND(E29&gt;='Parameter Ranges for Species'!J$6,'Control Data&amp;Habitat Comparison'!E29&lt;='Parameter Ranges for Species'!E$6),1,0)</f>
        <v>1</v>
      </c>
      <c r="L29">
        <f>IF(AND(F29&gt;='Parameter Ranges for Species'!K$6,'Control Data&amp;Habitat Comparison'!F29&lt;='Parameter Ranges for Species'!F$6),1,0)</f>
        <v>1</v>
      </c>
      <c r="M29">
        <f t="shared" si="0"/>
        <v>5</v>
      </c>
      <c r="T29">
        <f>IF(AND(B29&gt;='Parameter Ranges for Species'!G$3,'Control Data&amp;Habitat Comparison'!B29&lt;='Parameter Ranges for Species'!B$3),1,0)</f>
        <v>1</v>
      </c>
      <c r="U29">
        <f>IF(AND(C29&gt;='Parameter Ranges for Species'!H$3,'Control Data&amp;Habitat Comparison'!C29&lt;='Parameter Ranges for Species'!C$3),1,0)</f>
        <v>1</v>
      </c>
      <c r="V29">
        <f>IF(AND(D29&gt;='Parameter Ranges for Species'!I$3,'Control Data&amp;Habitat Comparison'!D29&lt;='Parameter Ranges for Species'!D$3),1,0)</f>
        <v>1</v>
      </c>
      <c r="W29">
        <f>IF(AND(E29&gt;='Parameter Ranges for Species'!J$3,'Control Data&amp;Habitat Comparison'!E29&lt;='Parameter Ranges for Species'!E$3),1,0)</f>
        <v>1</v>
      </c>
      <c r="X29">
        <f>IF(AND(F29&gt;='Parameter Ranges for Species'!K$3,'Control Data&amp;Habitat Comparison'!F29&lt;='Parameter Ranges for Species'!F$3),1,0)</f>
        <v>1</v>
      </c>
      <c r="Y29">
        <f t="shared" si="1"/>
        <v>5</v>
      </c>
      <c r="AF29">
        <f t="shared" si="2"/>
        <v>1</v>
      </c>
    </row>
    <row r="30" spans="1:32" x14ac:dyDescent="0.25">
      <c r="A30" t="s">
        <v>19</v>
      </c>
      <c r="B30">
        <v>31</v>
      </c>
      <c r="C30">
        <v>9.1440000000000007E-2</v>
      </c>
      <c r="D30">
        <v>0.34525025536261489</v>
      </c>
      <c r="E30">
        <v>26</v>
      </c>
      <c r="F30">
        <v>5</v>
      </c>
      <c r="H30">
        <f>IF(AND(B30&gt;='Parameter Ranges for Species'!G$6,'Control Data&amp;Habitat Comparison'!B30&lt;='Parameter Ranges for Species'!B$6),1,0)</f>
        <v>1</v>
      </c>
      <c r="I30">
        <f>IF(AND(C30&gt;='Parameter Ranges for Species'!H$6,'Control Data&amp;Habitat Comparison'!C30&lt;='Parameter Ranges for Species'!C$6),1,0)</f>
        <v>1</v>
      </c>
      <c r="J30">
        <f>IF(AND(D30&gt;='Parameter Ranges for Species'!I$6,'Control Data&amp;Habitat Comparison'!D30&lt;='Parameter Ranges for Species'!D$6),1,0)</f>
        <v>1</v>
      </c>
      <c r="K30">
        <f>IF(AND(E30&gt;='Parameter Ranges for Species'!J$6,'Control Data&amp;Habitat Comparison'!E30&lt;='Parameter Ranges for Species'!E$6),1,0)</f>
        <v>1</v>
      </c>
      <c r="L30">
        <f>IF(AND(F30&gt;='Parameter Ranges for Species'!K$6,'Control Data&amp;Habitat Comparison'!F30&lt;='Parameter Ranges for Species'!F$6),1,0)</f>
        <v>0</v>
      </c>
      <c r="M30">
        <f t="shared" si="0"/>
        <v>4</v>
      </c>
      <c r="T30">
        <f>IF(AND(B30&gt;='Parameter Ranges for Species'!G$3,'Control Data&amp;Habitat Comparison'!B30&lt;='Parameter Ranges for Species'!B$3),1,0)</f>
        <v>1</v>
      </c>
      <c r="U30">
        <f>IF(AND(C30&gt;='Parameter Ranges for Species'!H$3,'Control Data&amp;Habitat Comparison'!C30&lt;='Parameter Ranges for Species'!C$3),1,0)</f>
        <v>1</v>
      </c>
      <c r="V30">
        <f>IF(AND(D30&gt;='Parameter Ranges for Species'!I$3,'Control Data&amp;Habitat Comparison'!D30&lt;='Parameter Ranges for Species'!D$3),1,0)</f>
        <v>1</v>
      </c>
      <c r="W30">
        <f>IF(AND(E30&gt;='Parameter Ranges for Species'!J$3,'Control Data&amp;Habitat Comparison'!E30&lt;='Parameter Ranges for Species'!E$3),1,0)</f>
        <v>1</v>
      </c>
      <c r="X30">
        <f>IF(AND(F30&gt;='Parameter Ranges for Species'!K$3,'Control Data&amp;Habitat Comparison'!F30&lt;='Parameter Ranges for Species'!F$3),1,0)</f>
        <v>0</v>
      </c>
      <c r="Y30">
        <f t="shared" si="1"/>
        <v>4</v>
      </c>
      <c r="AF30">
        <f t="shared" si="2"/>
        <v>1</v>
      </c>
    </row>
    <row r="31" spans="1:32" x14ac:dyDescent="0.25">
      <c r="A31" t="s">
        <v>19</v>
      </c>
      <c r="B31">
        <v>37.5</v>
      </c>
      <c r="C31">
        <v>9.1440000000000007E-2</v>
      </c>
      <c r="D31">
        <v>0.28804902962206336</v>
      </c>
      <c r="E31">
        <v>58</v>
      </c>
      <c r="F31">
        <v>3</v>
      </c>
      <c r="H31">
        <f>IF(AND(B31&gt;='Parameter Ranges for Species'!G$6,'Control Data&amp;Habitat Comparison'!B31&lt;='Parameter Ranges for Species'!B$6),1,0)</f>
        <v>1</v>
      </c>
      <c r="I31">
        <f>IF(AND(C31&gt;='Parameter Ranges for Species'!H$6,'Control Data&amp;Habitat Comparison'!C31&lt;='Parameter Ranges for Species'!C$6),1,0)</f>
        <v>1</v>
      </c>
      <c r="J31">
        <f>IF(AND(D31&gt;='Parameter Ranges for Species'!I$6,'Control Data&amp;Habitat Comparison'!D31&lt;='Parameter Ranges for Species'!D$6),1,0)</f>
        <v>1</v>
      </c>
      <c r="K31">
        <f>IF(AND(E31&gt;='Parameter Ranges for Species'!J$6,'Control Data&amp;Habitat Comparison'!E31&lt;='Parameter Ranges for Species'!E$6),1,0)</f>
        <v>1</v>
      </c>
      <c r="L31">
        <f>IF(AND(F31&gt;='Parameter Ranges for Species'!K$6,'Control Data&amp;Habitat Comparison'!F31&lt;='Parameter Ranges for Species'!F$6),1,0)</f>
        <v>1</v>
      </c>
      <c r="M31">
        <f t="shared" si="0"/>
        <v>5</v>
      </c>
      <c r="T31">
        <f>IF(AND(B31&gt;='Parameter Ranges for Species'!G$3,'Control Data&amp;Habitat Comparison'!B31&lt;='Parameter Ranges for Species'!B$3),1,0)</f>
        <v>1</v>
      </c>
      <c r="U31">
        <f>IF(AND(C31&gt;='Parameter Ranges for Species'!H$3,'Control Data&amp;Habitat Comparison'!C31&lt;='Parameter Ranges for Species'!C$3),1,0)</f>
        <v>1</v>
      </c>
      <c r="V31">
        <f>IF(AND(D31&gt;='Parameter Ranges for Species'!I$3,'Control Data&amp;Habitat Comparison'!D31&lt;='Parameter Ranges for Species'!D$3),1,0)</f>
        <v>1</v>
      </c>
      <c r="W31">
        <f>IF(AND(E31&gt;='Parameter Ranges for Species'!J$3,'Control Data&amp;Habitat Comparison'!E31&lt;='Parameter Ranges for Species'!E$3),1,0)</f>
        <v>1</v>
      </c>
      <c r="X31">
        <f>IF(AND(F31&gt;='Parameter Ranges for Species'!K$3,'Control Data&amp;Habitat Comparison'!F31&lt;='Parameter Ranges for Species'!F$3),1,0)</f>
        <v>1</v>
      </c>
      <c r="Y31">
        <f t="shared" si="1"/>
        <v>5</v>
      </c>
      <c r="AF31">
        <f t="shared" si="2"/>
        <v>1</v>
      </c>
    </row>
    <row r="32" spans="1:32" x14ac:dyDescent="0.25">
      <c r="A32" t="s">
        <v>19</v>
      </c>
      <c r="B32">
        <v>46.5</v>
      </c>
      <c r="C32">
        <v>0.12192000000000001</v>
      </c>
      <c r="D32">
        <v>0.31971399387129729</v>
      </c>
      <c r="E32">
        <v>15</v>
      </c>
      <c r="F32">
        <v>3</v>
      </c>
      <c r="H32">
        <f>IF(AND(B32&gt;='Parameter Ranges for Species'!G$6,'Control Data&amp;Habitat Comparison'!B32&lt;='Parameter Ranges for Species'!B$6),1,0)</f>
        <v>1</v>
      </c>
      <c r="I32">
        <f>IF(AND(C32&gt;='Parameter Ranges for Species'!H$6,'Control Data&amp;Habitat Comparison'!C32&lt;='Parameter Ranges for Species'!C$6),1,0)</f>
        <v>1</v>
      </c>
      <c r="J32">
        <f>IF(AND(D32&gt;='Parameter Ranges for Species'!I$6,'Control Data&amp;Habitat Comparison'!D32&lt;='Parameter Ranges for Species'!D$6),1,0)</f>
        <v>1</v>
      </c>
      <c r="K32">
        <f>IF(AND(E32&gt;='Parameter Ranges for Species'!J$6,'Control Data&amp;Habitat Comparison'!E32&lt;='Parameter Ranges for Species'!E$6),1,0)</f>
        <v>1</v>
      </c>
      <c r="L32">
        <f>IF(AND(F32&gt;='Parameter Ranges for Species'!K$6,'Control Data&amp;Habitat Comparison'!F32&lt;='Parameter Ranges for Species'!F$6),1,0)</f>
        <v>1</v>
      </c>
      <c r="M32">
        <f t="shared" si="0"/>
        <v>5</v>
      </c>
      <c r="T32">
        <f>IF(AND(B32&gt;='Parameter Ranges for Species'!G$3,'Control Data&amp;Habitat Comparison'!B32&lt;='Parameter Ranges for Species'!B$3),1,0)</f>
        <v>1</v>
      </c>
      <c r="U32">
        <f>IF(AND(C32&gt;='Parameter Ranges for Species'!H$3,'Control Data&amp;Habitat Comparison'!C32&lt;='Parameter Ranges for Species'!C$3),1,0)</f>
        <v>1</v>
      </c>
      <c r="V32">
        <f>IF(AND(D32&gt;='Parameter Ranges for Species'!I$3,'Control Data&amp;Habitat Comparison'!D32&lt;='Parameter Ranges for Species'!D$3),1,0)</f>
        <v>1</v>
      </c>
      <c r="W32">
        <f>IF(AND(E32&gt;='Parameter Ranges for Species'!J$3,'Control Data&amp;Habitat Comparison'!E32&lt;='Parameter Ranges for Species'!E$3),1,0)</f>
        <v>1</v>
      </c>
      <c r="X32">
        <f>IF(AND(F32&gt;='Parameter Ranges for Species'!K$3,'Control Data&amp;Habitat Comparison'!F32&lt;='Parameter Ranges for Species'!F$3),1,0)</f>
        <v>1</v>
      </c>
      <c r="Y32">
        <f t="shared" si="1"/>
        <v>5</v>
      </c>
      <c r="AF32">
        <f t="shared" si="2"/>
        <v>1</v>
      </c>
    </row>
    <row r="33" spans="1:33" x14ac:dyDescent="0.25">
      <c r="A33" t="s">
        <v>19</v>
      </c>
      <c r="B33">
        <v>36.5</v>
      </c>
      <c r="C33">
        <v>0</v>
      </c>
      <c r="D33">
        <v>0.28804902962206336</v>
      </c>
      <c r="E33">
        <v>9</v>
      </c>
      <c r="F33">
        <v>3</v>
      </c>
      <c r="H33">
        <f>IF(AND(B33&gt;='Parameter Ranges for Species'!G$6,'Control Data&amp;Habitat Comparison'!B33&lt;='Parameter Ranges for Species'!B$6),1,0)</f>
        <v>1</v>
      </c>
      <c r="I33">
        <f>IF(AND(C33&gt;='Parameter Ranges for Species'!H$6,'Control Data&amp;Habitat Comparison'!C33&lt;='Parameter Ranges for Species'!C$6),1,0)</f>
        <v>1</v>
      </c>
      <c r="J33">
        <f>IF(AND(D33&gt;='Parameter Ranges for Species'!I$6,'Control Data&amp;Habitat Comparison'!D33&lt;='Parameter Ranges for Species'!D$6),1,0)</f>
        <v>1</v>
      </c>
      <c r="K33">
        <f>IF(AND(E33&gt;='Parameter Ranges for Species'!J$6,'Control Data&amp;Habitat Comparison'!E33&lt;='Parameter Ranges for Species'!E$6),1,0)</f>
        <v>1</v>
      </c>
      <c r="L33">
        <f>IF(AND(F33&gt;='Parameter Ranges for Species'!K$6,'Control Data&amp;Habitat Comparison'!F33&lt;='Parameter Ranges for Species'!F$6),1,0)</f>
        <v>1</v>
      </c>
      <c r="M33">
        <f t="shared" si="0"/>
        <v>5</v>
      </c>
      <c r="T33">
        <f>IF(AND(B33&gt;='Parameter Ranges for Species'!G$3,'Control Data&amp;Habitat Comparison'!B33&lt;='Parameter Ranges for Species'!B$3),1,0)</f>
        <v>1</v>
      </c>
      <c r="U33">
        <f>IF(AND(C33&gt;='Parameter Ranges for Species'!H$3,'Control Data&amp;Habitat Comparison'!C33&lt;='Parameter Ranges for Species'!C$3),1,0)</f>
        <v>1</v>
      </c>
      <c r="V33">
        <f>IF(AND(D33&gt;='Parameter Ranges for Species'!I$3,'Control Data&amp;Habitat Comparison'!D33&lt;='Parameter Ranges for Species'!D$3),1,0)</f>
        <v>1</v>
      </c>
      <c r="W33">
        <f>IF(AND(E33&gt;='Parameter Ranges for Species'!J$3,'Control Data&amp;Habitat Comparison'!E33&lt;='Parameter Ranges for Species'!E$3),1,0)</f>
        <v>1</v>
      </c>
      <c r="X33">
        <f>IF(AND(F33&gt;='Parameter Ranges for Species'!K$3,'Control Data&amp;Habitat Comparison'!F33&lt;='Parameter Ranges for Species'!F$3),1,0)</f>
        <v>1</v>
      </c>
      <c r="Y33">
        <f t="shared" si="1"/>
        <v>5</v>
      </c>
      <c r="AF33">
        <f t="shared" si="2"/>
        <v>1</v>
      </c>
    </row>
    <row r="34" spans="1:33" x14ac:dyDescent="0.25">
      <c r="A34" t="s">
        <v>19</v>
      </c>
      <c r="B34">
        <v>48</v>
      </c>
      <c r="C34">
        <v>9.1440000000000007E-2</v>
      </c>
      <c r="D34">
        <v>0.36261491317671091</v>
      </c>
      <c r="E34">
        <v>14</v>
      </c>
      <c r="F34">
        <v>1</v>
      </c>
      <c r="H34">
        <f>IF(AND(B34&gt;='Parameter Ranges for Species'!G$6,'Control Data&amp;Habitat Comparison'!B34&lt;='Parameter Ranges for Species'!B$6),1,0)</f>
        <v>1</v>
      </c>
      <c r="I34">
        <f>IF(AND(C34&gt;='Parameter Ranges for Species'!H$6,'Control Data&amp;Habitat Comparison'!C34&lt;='Parameter Ranges for Species'!C$6),1,0)</f>
        <v>1</v>
      </c>
      <c r="J34">
        <f>IF(AND(D34&gt;='Parameter Ranges for Species'!I$6,'Control Data&amp;Habitat Comparison'!D34&lt;='Parameter Ranges for Species'!D$6),1,0)</f>
        <v>1</v>
      </c>
      <c r="K34">
        <f>IF(AND(E34&gt;='Parameter Ranges for Species'!J$6,'Control Data&amp;Habitat Comparison'!E34&lt;='Parameter Ranges for Species'!E$6),1,0)</f>
        <v>1</v>
      </c>
      <c r="L34">
        <f>IF(AND(F34&gt;='Parameter Ranges for Species'!K$6,'Control Data&amp;Habitat Comparison'!F34&lt;='Parameter Ranges for Species'!F$6),1,0)</f>
        <v>1</v>
      </c>
      <c r="M34">
        <f t="shared" si="0"/>
        <v>5</v>
      </c>
      <c r="T34">
        <f>IF(AND(B34&gt;='Parameter Ranges for Species'!G$3,'Control Data&amp;Habitat Comparison'!B34&lt;='Parameter Ranges for Species'!B$3),1,0)</f>
        <v>1</v>
      </c>
      <c r="U34">
        <f>IF(AND(C34&gt;='Parameter Ranges for Species'!H$3,'Control Data&amp;Habitat Comparison'!C34&lt;='Parameter Ranges for Species'!C$3),1,0)</f>
        <v>1</v>
      </c>
      <c r="V34">
        <f>IF(AND(D34&gt;='Parameter Ranges for Species'!I$3,'Control Data&amp;Habitat Comparison'!D34&lt;='Parameter Ranges for Species'!D$3),1,0)</f>
        <v>1</v>
      </c>
      <c r="W34">
        <f>IF(AND(E34&gt;='Parameter Ranges for Species'!J$3,'Control Data&amp;Habitat Comparison'!E34&lt;='Parameter Ranges for Species'!E$3),1,0)</f>
        <v>1</v>
      </c>
      <c r="X34">
        <f>IF(AND(F34&gt;='Parameter Ranges for Species'!K$3,'Control Data&amp;Habitat Comparison'!F34&lt;='Parameter Ranges for Species'!F$3),1,0)</f>
        <v>1</v>
      </c>
      <c r="Y34">
        <f t="shared" si="1"/>
        <v>5</v>
      </c>
      <c r="AF34">
        <f t="shared" si="2"/>
        <v>1</v>
      </c>
    </row>
    <row r="35" spans="1:33" x14ac:dyDescent="0.25">
      <c r="A35" t="s">
        <v>19</v>
      </c>
      <c r="B35">
        <v>45.5</v>
      </c>
      <c r="C35">
        <v>6.0960000000000007E-2</v>
      </c>
      <c r="D35">
        <v>0.31664964249233912</v>
      </c>
      <c r="E35">
        <v>9</v>
      </c>
      <c r="F35">
        <v>3</v>
      </c>
      <c r="H35">
        <f>IF(AND(B35&gt;='Parameter Ranges for Species'!G$6,'Control Data&amp;Habitat Comparison'!B35&lt;='Parameter Ranges for Species'!B$6),1,0)</f>
        <v>1</v>
      </c>
      <c r="I35">
        <f>IF(AND(C35&gt;='Parameter Ranges for Species'!H$6,'Control Data&amp;Habitat Comparison'!C35&lt;='Parameter Ranges for Species'!C$6),1,0)</f>
        <v>1</v>
      </c>
      <c r="J35">
        <f>IF(AND(D35&gt;='Parameter Ranges for Species'!I$6,'Control Data&amp;Habitat Comparison'!D35&lt;='Parameter Ranges for Species'!D$6),1,0)</f>
        <v>1</v>
      </c>
      <c r="K35">
        <f>IF(AND(E35&gt;='Parameter Ranges for Species'!J$6,'Control Data&amp;Habitat Comparison'!E35&lt;='Parameter Ranges for Species'!E$6),1,0)</f>
        <v>1</v>
      </c>
      <c r="L35">
        <f>IF(AND(F35&gt;='Parameter Ranges for Species'!K$6,'Control Data&amp;Habitat Comparison'!F35&lt;='Parameter Ranges for Species'!F$6),1,0)</f>
        <v>1</v>
      </c>
      <c r="M35">
        <f t="shared" si="0"/>
        <v>5</v>
      </c>
      <c r="T35">
        <f>IF(AND(B35&gt;='Parameter Ranges for Species'!G$3,'Control Data&amp;Habitat Comparison'!B35&lt;='Parameter Ranges for Species'!B$3),1,0)</f>
        <v>1</v>
      </c>
      <c r="U35">
        <f>IF(AND(C35&gt;='Parameter Ranges for Species'!H$3,'Control Data&amp;Habitat Comparison'!C35&lt;='Parameter Ranges for Species'!C$3),1,0)</f>
        <v>1</v>
      </c>
      <c r="V35">
        <f>IF(AND(D35&gt;='Parameter Ranges for Species'!I$3,'Control Data&amp;Habitat Comparison'!D35&lt;='Parameter Ranges for Species'!D$3),1,0)</f>
        <v>1</v>
      </c>
      <c r="W35">
        <f>IF(AND(E35&gt;='Parameter Ranges for Species'!J$3,'Control Data&amp;Habitat Comparison'!E35&lt;='Parameter Ranges for Species'!E$3),1,0)</f>
        <v>1</v>
      </c>
      <c r="X35">
        <f>IF(AND(F35&gt;='Parameter Ranges for Species'!K$3,'Control Data&amp;Habitat Comparison'!F35&lt;='Parameter Ranges for Species'!F$3),1,0)</f>
        <v>1</v>
      </c>
      <c r="Y35">
        <f t="shared" si="1"/>
        <v>5</v>
      </c>
      <c r="AF35">
        <f t="shared" si="2"/>
        <v>1</v>
      </c>
    </row>
    <row r="36" spans="1:33" x14ac:dyDescent="0.25">
      <c r="A36" t="s">
        <v>19</v>
      </c>
      <c r="B36">
        <v>49</v>
      </c>
      <c r="C36">
        <v>6.0960000000000007E-2</v>
      </c>
      <c r="D36">
        <v>0.3707865168539326</v>
      </c>
      <c r="E36">
        <v>15</v>
      </c>
      <c r="F36">
        <v>1</v>
      </c>
      <c r="H36">
        <f>IF(AND(B36&gt;='Parameter Ranges for Species'!G$6,'Control Data&amp;Habitat Comparison'!B36&lt;='Parameter Ranges for Species'!B$6),1,0)</f>
        <v>1</v>
      </c>
      <c r="I36">
        <f>IF(AND(C36&gt;='Parameter Ranges for Species'!H$6,'Control Data&amp;Habitat Comparison'!C36&lt;='Parameter Ranges for Species'!C$6),1,0)</f>
        <v>1</v>
      </c>
      <c r="J36">
        <f>IF(AND(D36&gt;='Parameter Ranges for Species'!I$6,'Control Data&amp;Habitat Comparison'!D36&lt;='Parameter Ranges for Species'!D$6),1,0)</f>
        <v>1</v>
      </c>
      <c r="K36">
        <f>IF(AND(E36&gt;='Parameter Ranges for Species'!J$6,'Control Data&amp;Habitat Comparison'!E36&lt;='Parameter Ranges for Species'!E$6),1,0)</f>
        <v>1</v>
      </c>
      <c r="L36">
        <f>IF(AND(F36&gt;='Parameter Ranges for Species'!K$6,'Control Data&amp;Habitat Comparison'!F36&lt;='Parameter Ranges for Species'!F$6),1,0)</f>
        <v>1</v>
      </c>
      <c r="M36">
        <f t="shared" si="0"/>
        <v>5</v>
      </c>
      <c r="T36">
        <f>IF(AND(B36&gt;='Parameter Ranges for Species'!G$3,'Control Data&amp;Habitat Comparison'!B36&lt;='Parameter Ranges for Species'!B$3),1,0)</f>
        <v>1</v>
      </c>
      <c r="U36">
        <f>IF(AND(C36&gt;='Parameter Ranges for Species'!H$3,'Control Data&amp;Habitat Comparison'!C36&lt;='Parameter Ranges for Species'!C$3),1,0)</f>
        <v>1</v>
      </c>
      <c r="V36">
        <f>IF(AND(D36&gt;='Parameter Ranges for Species'!I$3,'Control Data&amp;Habitat Comparison'!D36&lt;='Parameter Ranges for Species'!D$3),1,0)</f>
        <v>1</v>
      </c>
      <c r="W36">
        <f>IF(AND(E36&gt;='Parameter Ranges for Species'!J$3,'Control Data&amp;Habitat Comparison'!E36&lt;='Parameter Ranges for Species'!E$3),1,0)</f>
        <v>1</v>
      </c>
      <c r="X36">
        <f>IF(AND(F36&gt;='Parameter Ranges for Species'!K$3,'Control Data&amp;Habitat Comparison'!F36&lt;='Parameter Ranges for Species'!F$3),1,0)</f>
        <v>1</v>
      </c>
      <c r="Y36">
        <f t="shared" si="1"/>
        <v>5</v>
      </c>
      <c r="AF36">
        <f t="shared" si="2"/>
        <v>1</v>
      </c>
    </row>
    <row r="37" spans="1:33" x14ac:dyDescent="0.25">
      <c r="A37" t="s">
        <v>19</v>
      </c>
      <c r="B37">
        <v>57</v>
      </c>
      <c r="C37">
        <v>0</v>
      </c>
      <c r="D37">
        <v>0.44126659856996936</v>
      </c>
      <c r="E37">
        <v>12</v>
      </c>
      <c r="F37">
        <v>1</v>
      </c>
      <c r="H37">
        <f>IF(AND(B37&gt;='Parameter Ranges for Species'!G$6,'Control Data&amp;Habitat Comparison'!B37&lt;='Parameter Ranges for Species'!B$6),1,0)</f>
        <v>1</v>
      </c>
      <c r="I37">
        <f>IF(AND(C37&gt;='Parameter Ranges for Species'!H$6,'Control Data&amp;Habitat Comparison'!C37&lt;='Parameter Ranges for Species'!C$6),1,0)</f>
        <v>1</v>
      </c>
      <c r="J37">
        <f>IF(AND(D37&gt;='Parameter Ranges for Species'!I$6,'Control Data&amp;Habitat Comparison'!D37&lt;='Parameter Ranges for Species'!D$6),1,0)</f>
        <v>1</v>
      </c>
      <c r="K37">
        <f>IF(AND(E37&gt;='Parameter Ranges for Species'!J$6,'Control Data&amp;Habitat Comparison'!E37&lt;='Parameter Ranges for Species'!E$6),1,0)</f>
        <v>1</v>
      </c>
      <c r="L37">
        <f>IF(AND(F37&gt;='Parameter Ranges for Species'!K$6,'Control Data&amp;Habitat Comparison'!F37&lt;='Parameter Ranges for Species'!F$6),1,0)</f>
        <v>1</v>
      </c>
      <c r="M37">
        <f t="shared" si="0"/>
        <v>5</v>
      </c>
      <c r="T37">
        <f>IF(AND(B37&gt;='Parameter Ranges for Species'!G$3,'Control Data&amp;Habitat Comparison'!B37&lt;='Parameter Ranges for Species'!B$3),1,0)</f>
        <v>0</v>
      </c>
      <c r="U37">
        <f>IF(AND(C37&gt;='Parameter Ranges for Species'!H$3,'Control Data&amp;Habitat Comparison'!C37&lt;='Parameter Ranges for Species'!C$3),1,0)</f>
        <v>1</v>
      </c>
      <c r="V37">
        <f>IF(AND(D37&gt;='Parameter Ranges for Species'!I$3,'Control Data&amp;Habitat Comparison'!D37&lt;='Parameter Ranges for Species'!D$3),1,0)</f>
        <v>1</v>
      </c>
      <c r="W37">
        <f>IF(AND(E37&gt;='Parameter Ranges for Species'!J$3,'Control Data&amp;Habitat Comparison'!E37&lt;='Parameter Ranges for Species'!E$3),1,0)</f>
        <v>1</v>
      </c>
      <c r="X37">
        <f>IF(AND(F37&gt;='Parameter Ranges for Species'!K$3,'Control Data&amp;Habitat Comparison'!F37&lt;='Parameter Ranges for Species'!F$3),1,0)</f>
        <v>1</v>
      </c>
      <c r="Y37">
        <f t="shared" si="1"/>
        <v>4</v>
      </c>
      <c r="AF37">
        <f t="shared" si="2"/>
        <v>1</v>
      </c>
    </row>
    <row r="38" spans="1:33" x14ac:dyDescent="0.25">
      <c r="A38" t="s">
        <v>19</v>
      </c>
      <c r="B38">
        <v>61</v>
      </c>
      <c r="C38">
        <v>3.0480000000000004E-2</v>
      </c>
      <c r="D38">
        <v>0.44330949948927478</v>
      </c>
      <c r="E38">
        <v>8</v>
      </c>
      <c r="F38">
        <v>1</v>
      </c>
      <c r="H38">
        <f>IF(AND(B38&gt;='Parameter Ranges for Species'!G$6,'Control Data&amp;Habitat Comparison'!B38&lt;='Parameter Ranges for Species'!B$6),1,0)</f>
        <v>0</v>
      </c>
      <c r="I38">
        <f>IF(AND(C38&gt;='Parameter Ranges for Species'!H$6,'Control Data&amp;Habitat Comparison'!C38&lt;='Parameter Ranges for Species'!C$6),1,0)</f>
        <v>1</v>
      </c>
      <c r="J38">
        <f>IF(AND(D38&gt;='Parameter Ranges for Species'!I$6,'Control Data&amp;Habitat Comparison'!D38&lt;='Parameter Ranges for Species'!D$6),1,0)</f>
        <v>1</v>
      </c>
      <c r="K38">
        <f>IF(AND(E38&gt;='Parameter Ranges for Species'!J$6,'Control Data&amp;Habitat Comparison'!E38&lt;='Parameter Ranges for Species'!E$6),1,0)</f>
        <v>1</v>
      </c>
      <c r="L38">
        <f>IF(AND(F38&gt;='Parameter Ranges for Species'!K$6,'Control Data&amp;Habitat Comparison'!F38&lt;='Parameter Ranges for Species'!F$6),1,0)</f>
        <v>1</v>
      </c>
      <c r="M38">
        <f t="shared" si="0"/>
        <v>4</v>
      </c>
      <c r="T38">
        <f>IF(AND(B38&gt;='Parameter Ranges for Species'!G$3,'Control Data&amp;Habitat Comparison'!B38&lt;='Parameter Ranges for Species'!B$3),1,0)</f>
        <v>0</v>
      </c>
      <c r="U38">
        <f>IF(AND(C38&gt;='Parameter Ranges for Species'!H$3,'Control Data&amp;Habitat Comparison'!C38&lt;='Parameter Ranges for Species'!C$3),1,0)</f>
        <v>1</v>
      </c>
      <c r="V38">
        <f>IF(AND(D38&gt;='Parameter Ranges for Species'!I$3,'Control Data&amp;Habitat Comparison'!D38&lt;='Parameter Ranges for Species'!D$3),1,0)</f>
        <v>1</v>
      </c>
      <c r="W38">
        <f>IF(AND(E38&gt;='Parameter Ranges for Species'!J$3,'Control Data&amp;Habitat Comparison'!E38&lt;='Parameter Ranges for Species'!E$3),1,0)</f>
        <v>1</v>
      </c>
      <c r="X38">
        <f>IF(AND(F38&gt;='Parameter Ranges for Species'!K$3,'Control Data&amp;Habitat Comparison'!F38&lt;='Parameter Ranges for Species'!F$3),1,0)</f>
        <v>1</v>
      </c>
      <c r="Y38">
        <f t="shared" si="1"/>
        <v>4</v>
      </c>
      <c r="AF38">
        <f t="shared" si="2"/>
        <v>1</v>
      </c>
    </row>
    <row r="39" spans="1:33" x14ac:dyDescent="0.25">
      <c r="A39" t="s">
        <v>19</v>
      </c>
      <c r="B39">
        <v>56</v>
      </c>
      <c r="C39">
        <v>0</v>
      </c>
      <c r="D39">
        <v>0.32073544433094997</v>
      </c>
      <c r="E39">
        <v>11</v>
      </c>
      <c r="F39">
        <v>4</v>
      </c>
      <c r="H39">
        <f>IF(AND(B39&gt;='Parameter Ranges for Species'!G$6,'Control Data&amp;Habitat Comparison'!B39&lt;='Parameter Ranges for Species'!B$6),1,0)</f>
        <v>1</v>
      </c>
      <c r="I39">
        <f>IF(AND(C39&gt;='Parameter Ranges for Species'!H$6,'Control Data&amp;Habitat Comparison'!C39&lt;='Parameter Ranges for Species'!C$6),1,0)</f>
        <v>1</v>
      </c>
      <c r="J39">
        <f>IF(AND(D39&gt;='Parameter Ranges for Species'!I$6,'Control Data&amp;Habitat Comparison'!D39&lt;='Parameter Ranges for Species'!D$6),1,0)</f>
        <v>1</v>
      </c>
      <c r="K39">
        <f>IF(AND(E39&gt;='Parameter Ranges for Species'!J$6,'Control Data&amp;Habitat Comparison'!E39&lt;='Parameter Ranges for Species'!E$6),1,0)</f>
        <v>1</v>
      </c>
      <c r="L39">
        <f>IF(AND(F39&gt;='Parameter Ranges for Species'!K$6,'Control Data&amp;Habitat Comparison'!F39&lt;='Parameter Ranges for Species'!F$6),1,0)</f>
        <v>1</v>
      </c>
      <c r="M39">
        <f t="shared" si="0"/>
        <v>5</v>
      </c>
      <c r="T39">
        <f>IF(AND(B39&gt;='Parameter Ranges for Species'!G$3,'Control Data&amp;Habitat Comparison'!B39&lt;='Parameter Ranges for Species'!B$3),1,0)</f>
        <v>0</v>
      </c>
      <c r="U39">
        <f>IF(AND(C39&gt;='Parameter Ranges for Species'!H$3,'Control Data&amp;Habitat Comparison'!C39&lt;='Parameter Ranges for Species'!C$3),1,0)</f>
        <v>1</v>
      </c>
      <c r="V39">
        <f>IF(AND(D39&gt;='Parameter Ranges for Species'!I$3,'Control Data&amp;Habitat Comparison'!D39&lt;='Parameter Ranges for Species'!D$3),1,0)</f>
        <v>1</v>
      </c>
      <c r="W39">
        <f>IF(AND(E39&gt;='Parameter Ranges for Species'!J$3,'Control Data&amp;Habitat Comparison'!E39&lt;='Parameter Ranges for Species'!E$3),1,0)</f>
        <v>1</v>
      </c>
      <c r="X39">
        <f>IF(AND(F39&gt;='Parameter Ranges for Species'!K$3,'Control Data&amp;Habitat Comparison'!F39&lt;='Parameter Ranges for Species'!F$3),1,0)</f>
        <v>1</v>
      </c>
      <c r="Y39">
        <f t="shared" si="1"/>
        <v>4</v>
      </c>
      <c r="AF39">
        <f t="shared" si="2"/>
        <v>1</v>
      </c>
    </row>
    <row r="40" spans="1:33" x14ac:dyDescent="0.25">
      <c r="A40" t="s">
        <v>19</v>
      </c>
      <c r="B40">
        <v>51</v>
      </c>
      <c r="C40">
        <v>0</v>
      </c>
      <c r="D40">
        <v>0.3595505617977528</v>
      </c>
      <c r="E40">
        <v>96</v>
      </c>
      <c r="F40">
        <v>1</v>
      </c>
      <c r="H40">
        <f>IF(AND(B40&gt;='Parameter Ranges for Species'!G$6,'Control Data&amp;Habitat Comparison'!B40&lt;='Parameter Ranges for Species'!B$6),1,0)</f>
        <v>1</v>
      </c>
      <c r="I40">
        <f>IF(AND(C40&gt;='Parameter Ranges for Species'!H$6,'Control Data&amp;Habitat Comparison'!C40&lt;='Parameter Ranges for Species'!C$6),1,0)</f>
        <v>1</v>
      </c>
      <c r="J40">
        <f>IF(AND(D40&gt;='Parameter Ranges for Species'!I$6,'Control Data&amp;Habitat Comparison'!D40&lt;='Parameter Ranges for Species'!D$6),1,0)</f>
        <v>1</v>
      </c>
      <c r="K40">
        <f>IF(AND(E40&gt;='Parameter Ranges for Species'!J$6,'Control Data&amp;Habitat Comparison'!E40&lt;='Parameter Ranges for Species'!E$6),1,0)</f>
        <v>1</v>
      </c>
      <c r="L40">
        <f>IF(AND(F40&gt;='Parameter Ranges for Species'!K$6,'Control Data&amp;Habitat Comparison'!F40&lt;='Parameter Ranges for Species'!F$6),1,0)</f>
        <v>1</v>
      </c>
      <c r="M40">
        <f t="shared" si="0"/>
        <v>5</v>
      </c>
      <c r="T40">
        <f>IF(AND(B40&gt;='Parameter Ranges for Species'!G$3,'Control Data&amp;Habitat Comparison'!B40&lt;='Parameter Ranges for Species'!B$3),1,0)</f>
        <v>0</v>
      </c>
      <c r="U40">
        <f>IF(AND(C40&gt;='Parameter Ranges for Species'!H$3,'Control Data&amp;Habitat Comparison'!C40&lt;='Parameter Ranges for Species'!C$3),1,0)</f>
        <v>1</v>
      </c>
      <c r="V40">
        <f>IF(AND(D40&gt;='Parameter Ranges for Species'!I$3,'Control Data&amp;Habitat Comparison'!D40&lt;='Parameter Ranges for Species'!D$3),1,0)</f>
        <v>1</v>
      </c>
      <c r="W40">
        <f>IF(AND(E40&gt;='Parameter Ranges for Species'!J$3,'Control Data&amp;Habitat Comparison'!E40&lt;='Parameter Ranges for Species'!E$3),1,0)</f>
        <v>0</v>
      </c>
      <c r="X40">
        <f>IF(AND(F40&gt;='Parameter Ranges for Species'!K$3,'Control Data&amp;Habitat Comparison'!F40&lt;='Parameter Ranges for Species'!F$3),1,0)</f>
        <v>1</v>
      </c>
      <c r="Y40">
        <f t="shared" si="1"/>
        <v>3</v>
      </c>
      <c r="AF40">
        <f t="shared" si="2"/>
        <v>0</v>
      </c>
    </row>
    <row r="41" spans="1:33" x14ac:dyDescent="0.25">
      <c r="A41" t="s">
        <v>19</v>
      </c>
      <c r="B41">
        <v>27.5</v>
      </c>
      <c r="C41">
        <v>0</v>
      </c>
      <c r="D41">
        <v>8.784473953013279E-2</v>
      </c>
      <c r="E41">
        <v>5</v>
      </c>
      <c r="F41">
        <v>1</v>
      </c>
      <c r="H41">
        <f>IF(AND(B41&gt;='Parameter Ranges for Species'!G$6,'Control Data&amp;Habitat Comparison'!B41&lt;='Parameter Ranges for Species'!B$6),1,0)</f>
        <v>1</v>
      </c>
      <c r="I41">
        <f>IF(AND(C41&gt;='Parameter Ranges for Species'!H$6,'Control Data&amp;Habitat Comparison'!C41&lt;='Parameter Ranges for Species'!C$6),1,0)</f>
        <v>1</v>
      </c>
      <c r="J41">
        <f>IF(AND(D41&gt;='Parameter Ranges for Species'!I$6,'Control Data&amp;Habitat Comparison'!D41&lt;='Parameter Ranges for Species'!D$6),1,0)</f>
        <v>1</v>
      </c>
      <c r="K41">
        <f>IF(AND(E41&gt;='Parameter Ranges for Species'!J$6,'Control Data&amp;Habitat Comparison'!E41&lt;='Parameter Ranges for Species'!E$6),1,0)</f>
        <v>1</v>
      </c>
      <c r="L41">
        <f>IF(AND(F41&gt;='Parameter Ranges for Species'!K$6,'Control Data&amp;Habitat Comparison'!F41&lt;='Parameter Ranges for Species'!F$6),1,0)</f>
        <v>1</v>
      </c>
      <c r="M41">
        <f t="shared" si="0"/>
        <v>5</v>
      </c>
      <c r="T41">
        <f>IF(AND(B41&gt;='Parameter Ranges for Species'!G$3,'Control Data&amp;Habitat Comparison'!B41&lt;='Parameter Ranges for Species'!B$3),1,0)</f>
        <v>1</v>
      </c>
      <c r="U41">
        <f>IF(AND(C41&gt;='Parameter Ranges for Species'!H$3,'Control Data&amp;Habitat Comparison'!C41&lt;='Parameter Ranges for Species'!C$3),1,0)</f>
        <v>1</v>
      </c>
      <c r="V41">
        <f>IF(AND(D41&gt;='Parameter Ranges for Species'!I$3,'Control Data&amp;Habitat Comparison'!D41&lt;='Parameter Ranges for Species'!D$3),1,0)</f>
        <v>0</v>
      </c>
      <c r="W41">
        <f>IF(AND(E41&gt;='Parameter Ranges for Species'!J$3,'Control Data&amp;Habitat Comparison'!E41&lt;='Parameter Ranges for Species'!E$3),1,0)</f>
        <v>0</v>
      </c>
      <c r="X41">
        <f>IF(AND(F41&gt;='Parameter Ranges for Species'!K$3,'Control Data&amp;Habitat Comparison'!F41&lt;='Parameter Ranges for Species'!F$3),1,0)</f>
        <v>1</v>
      </c>
      <c r="Y41">
        <f t="shared" si="1"/>
        <v>3</v>
      </c>
      <c r="AF41">
        <f t="shared" si="2"/>
        <v>0</v>
      </c>
    </row>
    <row r="42" spans="1:33" x14ac:dyDescent="0.25">
      <c r="A42" t="s">
        <v>6</v>
      </c>
      <c r="B42">
        <v>21</v>
      </c>
      <c r="C42">
        <v>0.70104</v>
      </c>
      <c r="D42">
        <v>8.2184517497348883E-2</v>
      </c>
      <c r="E42">
        <v>64</v>
      </c>
      <c r="F42">
        <v>3</v>
      </c>
      <c r="H42">
        <f>IF(AND(B42&gt;='Parameter Ranges for Species'!G$11,'Control Data&amp;Habitat Comparison'!B42&lt;='Parameter Ranges for Species'!B$11),1,0)</f>
        <v>1</v>
      </c>
      <c r="I42">
        <f>IF(AND(C42&gt;='Parameter Ranges for Species'!H$11,'Control Data&amp;Habitat Comparison'!C42&lt;='Parameter Ranges for Species'!C$11),1,0)</f>
        <v>0</v>
      </c>
      <c r="J42">
        <f>IF(AND(D42&gt;='Parameter Ranges for Species'!I$11,'Control Data&amp;Habitat Comparison'!D42&lt;='Parameter Ranges for Species'!D$11),1,0)</f>
        <v>0</v>
      </c>
      <c r="K42">
        <f>IF(AND(E42&gt;='Parameter Ranges for Species'!J$11,'Control Data&amp;Habitat Comparison'!E42&lt;='Parameter Ranges for Species'!E$11),1,0)</f>
        <v>1</v>
      </c>
      <c r="L42">
        <f>IF(AND(F42&gt;='Parameter Ranges for Species'!K$11,'Control Data&amp;Habitat Comparison'!F42&lt;='Parameter Ranges for Species'!F$11),1,0)</f>
        <v>1</v>
      </c>
      <c r="M42">
        <f t="shared" si="0"/>
        <v>3</v>
      </c>
      <c r="N42">
        <f>COUNTIF($M42:$M81,5)</f>
        <v>19</v>
      </c>
      <c r="O42">
        <f>COUNTIF($M42:$M81,4)</f>
        <v>20</v>
      </c>
      <c r="P42">
        <f>COUNTIF($M42:$M81,3)</f>
        <v>1</v>
      </c>
      <c r="Q42">
        <f>COUNTIF($M42:$M81,2)</f>
        <v>0</v>
      </c>
      <c r="R42">
        <f>COUNTIF($M42:$M81,1)</f>
        <v>0</v>
      </c>
      <c r="S42">
        <f>COUNTIF($M42:$M81,0)</f>
        <v>0</v>
      </c>
      <c r="T42">
        <f>IF(AND(B42&gt;='Parameter Ranges for Species'!G$4,'Control Data&amp;Habitat Comparison'!B42&lt;='Parameter Ranges for Species'!B$4),1,0)</f>
        <v>1</v>
      </c>
      <c r="U42">
        <f>IF(AND(C42&gt;='Parameter Ranges for Species'!H$4,'Control Data&amp;Habitat Comparison'!C42&lt;='Parameter Ranges for Species'!C$4),1,0)</f>
        <v>0</v>
      </c>
      <c r="V42">
        <f>IF(AND(D42&gt;='Parameter Ranges for Species'!I$4,'Control Data&amp;Habitat Comparison'!D42&lt;='Parameter Ranges for Species'!D$4),1,0)</f>
        <v>1</v>
      </c>
      <c r="W42">
        <f>IF(AND(E42&gt;='Parameter Ranges for Species'!J$4,'Control Data&amp;Habitat Comparison'!E42&lt;='Parameter Ranges for Species'!E$4),1,0)</f>
        <v>0</v>
      </c>
      <c r="X42">
        <f>IF(AND(F42&gt;='Parameter Ranges for Species'!K$4,'Control Data&amp;Habitat Comparison'!F42&lt;='Parameter Ranges for Species'!F$4),1,0)</f>
        <v>1</v>
      </c>
      <c r="Y42">
        <f t="shared" si="1"/>
        <v>3</v>
      </c>
      <c r="Z42">
        <f>COUNTIF($Y42:$Y81,5)</f>
        <v>12</v>
      </c>
      <c r="AA42">
        <f>COUNTIF($Y42:$Y81,4)</f>
        <v>18</v>
      </c>
      <c r="AB42">
        <f>COUNTIF($Y42:$Y81,3)</f>
        <v>9</v>
      </c>
      <c r="AC42">
        <f>COUNTIF($Y42:$Y81,2)</f>
        <v>1</v>
      </c>
      <c r="AD42">
        <f>COUNTIF($Y42:$Y81,1)</f>
        <v>0</v>
      </c>
      <c r="AE42">
        <f>COUNTIF($Y42:$Y81,0)</f>
        <v>0</v>
      </c>
      <c r="AF42">
        <f t="shared" si="2"/>
        <v>0</v>
      </c>
      <c r="AG42">
        <f>SUM(AF42:AF81)</f>
        <v>30</v>
      </c>
    </row>
    <row r="43" spans="1:33" x14ac:dyDescent="0.25">
      <c r="A43" t="s">
        <v>6</v>
      </c>
      <c r="B43">
        <v>14</v>
      </c>
      <c r="C43">
        <v>0.24384000000000003</v>
      </c>
      <c r="D43">
        <v>5.3022269353128315E-2</v>
      </c>
      <c r="E43">
        <v>96</v>
      </c>
      <c r="F43">
        <v>4</v>
      </c>
      <c r="H43">
        <f>IF(AND(B43&gt;='Parameter Ranges for Species'!G$11,'Control Data&amp;Habitat Comparison'!B43&lt;='Parameter Ranges for Species'!B$11),1,0)</f>
        <v>1</v>
      </c>
      <c r="I43">
        <f>IF(AND(C43&gt;='Parameter Ranges for Species'!H$11,'Control Data&amp;Habitat Comparison'!C43&lt;='Parameter Ranges for Species'!C$11),1,0)</f>
        <v>1</v>
      </c>
      <c r="J43">
        <f>IF(AND(D43&gt;='Parameter Ranges for Species'!I$11,'Control Data&amp;Habitat Comparison'!D43&lt;='Parameter Ranges for Species'!D$11),1,0)</f>
        <v>0</v>
      </c>
      <c r="K43">
        <f>IF(AND(E43&gt;='Parameter Ranges for Species'!J$11,'Control Data&amp;Habitat Comparison'!E43&lt;='Parameter Ranges for Species'!E$11),1,0)</f>
        <v>1</v>
      </c>
      <c r="L43">
        <f>IF(AND(F43&gt;='Parameter Ranges for Species'!K$11,'Control Data&amp;Habitat Comparison'!F43&lt;='Parameter Ranges for Species'!F$11),1,0)</f>
        <v>1</v>
      </c>
      <c r="M43">
        <f t="shared" si="0"/>
        <v>4</v>
      </c>
      <c r="T43">
        <f>IF(AND(B43&gt;='Parameter Ranges for Species'!G$4,'Control Data&amp;Habitat Comparison'!B43&lt;='Parameter Ranges for Species'!B$4),1,0)</f>
        <v>0</v>
      </c>
      <c r="U43">
        <f>IF(AND(C43&gt;='Parameter Ranges for Species'!H$4,'Control Data&amp;Habitat Comparison'!C43&lt;='Parameter Ranges for Species'!C$4),1,0)</f>
        <v>1</v>
      </c>
      <c r="V43">
        <f>IF(AND(D43&gt;='Parameter Ranges for Species'!I$4,'Control Data&amp;Habitat Comparison'!D43&lt;='Parameter Ranges for Species'!D$4),1,0)</f>
        <v>1</v>
      </c>
      <c r="W43">
        <f>IF(AND(E43&gt;='Parameter Ranges for Species'!J$4,'Control Data&amp;Habitat Comparison'!E43&lt;='Parameter Ranges for Species'!E$4),1,0)</f>
        <v>1</v>
      </c>
      <c r="X43">
        <f>IF(AND(F43&gt;='Parameter Ranges for Species'!K$4,'Control Data&amp;Habitat Comparison'!F43&lt;='Parameter Ranges for Species'!F$4),1,0)</f>
        <v>1</v>
      </c>
      <c r="Y43">
        <f t="shared" si="1"/>
        <v>4</v>
      </c>
      <c r="AF43">
        <f t="shared" si="2"/>
        <v>1</v>
      </c>
    </row>
    <row r="44" spans="1:33" x14ac:dyDescent="0.25">
      <c r="A44" t="s">
        <v>6</v>
      </c>
      <c r="B44">
        <v>27</v>
      </c>
      <c r="C44">
        <v>0.36576000000000003</v>
      </c>
      <c r="D44">
        <v>0.31945917285259812</v>
      </c>
      <c r="E44">
        <v>92</v>
      </c>
      <c r="F44">
        <v>4</v>
      </c>
      <c r="H44">
        <f>IF(AND(B44&gt;='Parameter Ranges for Species'!G$11,'Control Data&amp;Habitat Comparison'!B44&lt;='Parameter Ranges for Species'!B$11),1,0)</f>
        <v>1</v>
      </c>
      <c r="I44">
        <f>IF(AND(C44&gt;='Parameter Ranges for Species'!H$11,'Control Data&amp;Habitat Comparison'!C44&lt;='Parameter Ranges for Species'!C$11),1,0)</f>
        <v>0</v>
      </c>
      <c r="J44">
        <f>IF(AND(D44&gt;='Parameter Ranges for Species'!I$11,'Control Data&amp;Habitat Comparison'!D44&lt;='Parameter Ranges for Species'!D$11),1,0)</f>
        <v>1</v>
      </c>
      <c r="K44">
        <f>IF(AND(E44&gt;='Parameter Ranges for Species'!J$11,'Control Data&amp;Habitat Comparison'!E44&lt;='Parameter Ranges for Species'!E$11),1,0)</f>
        <v>1</v>
      </c>
      <c r="L44">
        <f>IF(AND(F44&gt;='Parameter Ranges for Species'!K$11,'Control Data&amp;Habitat Comparison'!F44&lt;='Parameter Ranges for Species'!F$11),1,0)</f>
        <v>1</v>
      </c>
      <c r="M44">
        <f t="shared" si="0"/>
        <v>4</v>
      </c>
      <c r="T44">
        <f>IF(AND(B44&gt;='Parameter Ranges for Species'!G$4,'Control Data&amp;Habitat Comparison'!B44&lt;='Parameter Ranges for Species'!B$4),1,0)</f>
        <v>1</v>
      </c>
      <c r="U44">
        <f>IF(AND(C44&gt;='Parameter Ranges for Species'!H$4,'Control Data&amp;Habitat Comparison'!C44&lt;='Parameter Ranges for Species'!C$4),1,0)</f>
        <v>1</v>
      </c>
      <c r="V44">
        <f>IF(AND(D44&gt;='Parameter Ranges for Species'!I$4,'Control Data&amp;Habitat Comparison'!D44&lt;='Parameter Ranges for Species'!D$4),1,0)</f>
        <v>1</v>
      </c>
      <c r="W44">
        <f>IF(AND(E44&gt;='Parameter Ranges for Species'!J$4,'Control Data&amp;Habitat Comparison'!E44&lt;='Parameter Ranges for Species'!E$4),1,0)</f>
        <v>1</v>
      </c>
      <c r="X44">
        <f>IF(AND(F44&gt;='Parameter Ranges for Species'!K$4,'Control Data&amp;Habitat Comparison'!F44&lt;='Parameter Ranges for Species'!F$4),1,0)</f>
        <v>1</v>
      </c>
      <c r="Y44">
        <f t="shared" si="1"/>
        <v>5</v>
      </c>
      <c r="AF44">
        <f t="shared" si="2"/>
        <v>1</v>
      </c>
    </row>
    <row r="45" spans="1:33" x14ac:dyDescent="0.25">
      <c r="A45" t="s">
        <v>6</v>
      </c>
      <c r="B45">
        <v>12.5</v>
      </c>
      <c r="C45">
        <v>0</v>
      </c>
      <c r="D45">
        <v>0.1166489925768823</v>
      </c>
      <c r="E45">
        <v>93</v>
      </c>
      <c r="F45">
        <v>4</v>
      </c>
      <c r="H45">
        <f>IF(AND(B45&gt;='Parameter Ranges for Species'!G$11,'Control Data&amp;Habitat Comparison'!B45&lt;='Parameter Ranges for Species'!B$11),1,0)</f>
        <v>1</v>
      </c>
      <c r="I45">
        <f>IF(AND(C45&gt;='Parameter Ranges for Species'!H$11,'Control Data&amp;Habitat Comparison'!C45&lt;='Parameter Ranges for Species'!C$11),1,0)</f>
        <v>1</v>
      </c>
      <c r="J45">
        <f>IF(AND(D45&gt;='Parameter Ranges for Species'!I$11,'Control Data&amp;Habitat Comparison'!D45&lt;='Parameter Ranges for Species'!D$11),1,0)</f>
        <v>1</v>
      </c>
      <c r="K45">
        <f>IF(AND(E45&gt;='Parameter Ranges for Species'!J$11,'Control Data&amp;Habitat Comparison'!E45&lt;='Parameter Ranges for Species'!E$11),1,0)</f>
        <v>1</v>
      </c>
      <c r="L45">
        <f>IF(AND(F45&gt;='Parameter Ranges for Species'!K$11,'Control Data&amp;Habitat Comparison'!F45&lt;='Parameter Ranges for Species'!F$11),1,0)</f>
        <v>1</v>
      </c>
      <c r="M45">
        <f t="shared" si="0"/>
        <v>5</v>
      </c>
      <c r="T45">
        <f>IF(AND(B45&gt;='Parameter Ranges for Species'!G$4,'Control Data&amp;Habitat Comparison'!B45&lt;='Parameter Ranges for Species'!B$4),1,0)</f>
        <v>0</v>
      </c>
      <c r="U45">
        <f>IF(AND(C45&gt;='Parameter Ranges for Species'!H$4,'Control Data&amp;Habitat Comparison'!C45&lt;='Parameter Ranges for Species'!C$4),1,0)</f>
        <v>1</v>
      </c>
      <c r="V45">
        <f>IF(AND(D45&gt;='Parameter Ranges for Species'!I$4,'Control Data&amp;Habitat Comparison'!D45&lt;='Parameter Ranges for Species'!D$4),1,0)</f>
        <v>1</v>
      </c>
      <c r="W45">
        <f>IF(AND(E45&gt;='Parameter Ranges for Species'!J$4,'Control Data&amp;Habitat Comparison'!E45&lt;='Parameter Ranges for Species'!E$4),1,0)</f>
        <v>1</v>
      </c>
      <c r="X45">
        <f>IF(AND(F45&gt;='Parameter Ranges for Species'!K$4,'Control Data&amp;Habitat Comparison'!F45&lt;='Parameter Ranges for Species'!F$4),1,0)</f>
        <v>1</v>
      </c>
      <c r="Y45">
        <f t="shared" si="1"/>
        <v>4</v>
      </c>
      <c r="AF45">
        <f t="shared" si="2"/>
        <v>1</v>
      </c>
    </row>
    <row r="46" spans="1:33" x14ac:dyDescent="0.25">
      <c r="A46" t="s">
        <v>6</v>
      </c>
      <c r="B46">
        <v>15</v>
      </c>
      <c r="C46">
        <v>0.12192000000000001</v>
      </c>
      <c r="D46">
        <v>9.9416755037115598E-2</v>
      </c>
      <c r="E46">
        <v>96</v>
      </c>
      <c r="F46">
        <v>4</v>
      </c>
      <c r="H46">
        <f>IF(AND(B46&gt;='Parameter Ranges for Species'!G$11,'Control Data&amp;Habitat Comparison'!B46&lt;='Parameter Ranges for Species'!B$11),1,0)</f>
        <v>1</v>
      </c>
      <c r="I46">
        <f>IF(AND(C46&gt;='Parameter Ranges for Species'!H$11,'Control Data&amp;Habitat Comparison'!C46&lt;='Parameter Ranges for Species'!C$11),1,0)</f>
        <v>1</v>
      </c>
      <c r="J46">
        <f>IF(AND(D46&gt;='Parameter Ranges for Species'!I$11,'Control Data&amp;Habitat Comparison'!D46&lt;='Parameter Ranges for Species'!D$11),1,0)</f>
        <v>1</v>
      </c>
      <c r="K46">
        <f>IF(AND(E46&gt;='Parameter Ranges for Species'!J$11,'Control Data&amp;Habitat Comparison'!E46&lt;='Parameter Ranges for Species'!E$11),1,0)</f>
        <v>1</v>
      </c>
      <c r="L46">
        <f>IF(AND(F46&gt;='Parameter Ranges for Species'!K$11,'Control Data&amp;Habitat Comparison'!F46&lt;='Parameter Ranges for Species'!F$11),1,0)</f>
        <v>1</v>
      </c>
      <c r="M46">
        <f t="shared" si="0"/>
        <v>5</v>
      </c>
      <c r="T46">
        <f>IF(AND(B46&gt;='Parameter Ranges for Species'!G$4,'Control Data&amp;Habitat Comparison'!B46&lt;='Parameter Ranges for Species'!B$4),1,0)</f>
        <v>0</v>
      </c>
      <c r="U46">
        <f>IF(AND(C46&gt;='Parameter Ranges for Species'!H$4,'Control Data&amp;Habitat Comparison'!C46&lt;='Parameter Ranges for Species'!C$4),1,0)</f>
        <v>1</v>
      </c>
      <c r="V46">
        <f>IF(AND(D46&gt;='Parameter Ranges for Species'!I$4,'Control Data&amp;Habitat Comparison'!D46&lt;='Parameter Ranges for Species'!D$4),1,0)</f>
        <v>1</v>
      </c>
      <c r="W46">
        <f>IF(AND(E46&gt;='Parameter Ranges for Species'!J$4,'Control Data&amp;Habitat Comparison'!E46&lt;='Parameter Ranges for Species'!E$4),1,0)</f>
        <v>1</v>
      </c>
      <c r="X46">
        <f>IF(AND(F46&gt;='Parameter Ranges for Species'!K$4,'Control Data&amp;Habitat Comparison'!F46&lt;='Parameter Ranges for Species'!F$4),1,0)</f>
        <v>1</v>
      </c>
      <c r="Y46">
        <f t="shared" si="1"/>
        <v>4</v>
      </c>
      <c r="AF46">
        <f t="shared" si="2"/>
        <v>1</v>
      </c>
    </row>
    <row r="47" spans="1:33" x14ac:dyDescent="0.25">
      <c r="A47" t="s">
        <v>6</v>
      </c>
      <c r="B47">
        <v>7</v>
      </c>
      <c r="C47">
        <v>9.1440000000000007E-2</v>
      </c>
      <c r="D47">
        <v>0.37513255567338283</v>
      </c>
      <c r="E47">
        <v>64</v>
      </c>
      <c r="F47">
        <v>3</v>
      </c>
      <c r="H47">
        <f>IF(AND(B47&gt;='Parameter Ranges for Species'!G$11,'Control Data&amp;Habitat Comparison'!B47&lt;='Parameter Ranges for Species'!B$11),1,0)</f>
        <v>1</v>
      </c>
      <c r="I47">
        <f>IF(AND(C47&gt;='Parameter Ranges for Species'!H$11,'Control Data&amp;Habitat Comparison'!C47&lt;='Parameter Ranges for Species'!C$11),1,0)</f>
        <v>1</v>
      </c>
      <c r="J47">
        <f>IF(AND(D47&gt;='Parameter Ranges for Species'!I$11,'Control Data&amp;Habitat Comparison'!D47&lt;='Parameter Ranges for Species'!D$11),1,0)</f>
        <v>1</v>
      </c>
      <c r="K47">
        <f>IF(AND(E47&gt;='Parameter Ranges for Species'!J$11,'Control Data&amp;Habitat Comparison'!E47&lt;='Parameter Ranges for Species'!E$11),1,0)</f>
        <v>1</v>
      </c>
      <c r="L47">
        <f>IF(AND(F47&gt;='Parameter Ranges for Species'!K$11,'Control Data&amp;Habitat Comparison'!F47&lt;='Parameter Ranges for Species'!F$11),1,0)</f>
        <v>1</v>
      </c>
      <c r="M47">
        <f t="shared" si="0"/>
        <v>5</v>
      </c>
      <c r="T47">
        <f>IF(AND(B47&gt;='Parameter Ranges for Species'!G$4,'Control Data&amp;Habitat Comparison'!B47&lt;='Parameter Ranges for Species'!B$4),1,0)</f>
        <v>0</v>
      </c>
      <c r="U47">
        <f>IF(AND(C47&gt;='Parameter Ranges for Species'!H$4,'Control Data&amp;Habitat Comparison'!C47&lt;='Parameter Ranges for Species'!C$4),1,0)</f>
        <v>1</v>
      </c>
      <c r="V47">
        <f>IF(AND(D47&gt;='Parameter Ranges for Species'!I$4,'Control Data&amp;Habitat Comparison'!D47&lt;='Parameter Ranges for Species'!D$4),1,0)</f>
        <v>1</v>
      </c>
      <c r="W47">
        <f>IF(AND(E47&gt;='Parameter Ranges for Species'!J$4,'Control Data&amp;Habitat Comparison'!E47&lt;='Parameter Ranges for Species'!E$4),1,0)</f>
        <v>0</v>
      </c>
      <c r="X47">
        <f>IF(AND(F47&gt;='Parameter Ranges for Species'!K$4,'Control Data&amp;Habitat Comparison'!F47&lt;='Parameter Ranges for Species'!F$4),1,0)</f>
        <v>1</v>
      </c>
      <c r="Y47">
        <f t="shared" si="1"/>
        <v>3</v>
      </c>
      <c r="AF47">
        <f t="shared" si="2"/>
        <v>0</v>
      </c>
    </row>
    <row r="48" spans="1:33" x14ac:dyDescent="0.25">
      <c r="A48" t="s">
        <v>6</v>
      </c>
      <c r="B48">
        <v>29</v>
      </c>
      <c r="C48">
        <v>0.30480000000000002</v>
      </c>
      <c r="D48">
        <v>0.12195121951219512</v>
      </c>
      <c r="E48">
        <v>95</v>
      </c>
      <c r="F48">
        <v>4</v>
      </c>
      <c r="H48">
        <f>IF(AND(B48&gt;='Parameter Ranges for Species'!G$11,'Control Data&amp;Habitat Comparison'!B48&lt;='Parameter Ranges for Species'!B$11),1,0)</f>
        <v>1</v>
      </c>
      <c r="I48">
        <f>IF(AND(C48&gt;='Parameter Ranges for Species'!H$11,'Control Data&amp;Habitat Comparison'!C48&lt;='Parameter Ranges for Species'!C$11),1,0)</f>
        <v>1</v>
      </c>
      <c r="J48">
        <f>IF(AND(D48&gt;='Parameter Ranges for Species'!I$11,'Control Data&amp;Habitat Comparison'!D48&lt;='Parameter Ranges for Species'!D$11),1,0)</f>
        <v>1</v>
      </c>
      <c r="K48">
        <f>IF(AND(E48&gt;='Parameter Ranges for Species'!J$11,'Control Data&amp;Habitat Comparison'!E48&lt;='Parameter Ranges for Species'!E$11),1,0)</f>
        <v>1</v>
      </c>
      <c r="L48">
        <f>IF(AND(F48&gt;='Parameter Ranges for Species'!K$11,'Control Data&amp;Habitat Comparison'!F48&lt;='Parameter Ranges for Species'!F$11),1,0)</f>
        <v>1</v>
      </c>
      <c r="M48">
        <f t="shared" si="0"/>
        <v>5</v>
      </c>
      <c r="T48">
        <f>IF(AND(B48&gt;='Parameter Ranges for Species'!G$4,'Control Data&amp;Habitat Comparison'!B48&lt;='Parameter Ranges for Species'!B$4),1,0)</f>
        <v>1</v>
      </c>
      <c r="U48">
        <f>IF(AND(C48&gt;='Parameter Ranges for Species'!H$4,'Control Data&amp;Habitat Comparison'!C48&lt;='Parameter Ranges for Species'!C$4),1,0)</f>
        <v>1</v>
      </c>
      <c r="V48">
        <f>IF(AND(D48&gt;='Parameter Ranges for Species'!I$4,'Control Data&amp;Habitat Comparison'!D48&lt;='Parameter Ranges for Species'!D$4),1,0)</f>
        <v>1</v>
      </c>
      <c r="W48">
        <f>IF(AND(E48&gt;='Parameter Ranges for Species'!J$4,'Control Data&amp;Habitat Comparison'!E48&lt;='Parameter Ranges for Species'!E$4),1,0)</f>
        <v>1</v>
      </c>
      <c r="X48">
        <f>IF(AND(F48&gt;='Parameter Ranges for Species'!K$4,'Control Data&amp;Habitat Comparison'!F48&lt;='Parameter Ranges for Species'!F$4),1,0)</f>
        <v>1</v>
      </c>
      <c r="Y48">
        <f t="shared" si="1"/>
        <v>5</v>
      </c>
      <c r="AF48">
        <f t="shared" si="2"/>
        <v>1</v>
      </c>
    </row>
    <row r="49" spans="1:32" x14ac:dyDescent="0.25">
      <c r="A49" t="s">
        <v>6</v>
      </c>
      <c r="B49">
        <v>5.5</v>
      </c>
      <c r="C49">
        <v>3.0480000000000004E-2</v>
      </c>
      <c r="D49">
        <v>0.41224814422057265</v>
      </c>
      <c r="E49">
        <v>54</v>
      </c>
      <c r="F49">
        <v>4</v>
      </c>
      <c r="H49">
        <f>IF(AND(B49&gt;='Parameter Ranges for Species'!G$11,'Control Data&amp;Habitat Comparison'!B49&lt;='Parameter Ranges for Species'!B$11),1,0)</f>
        <v>0</v>
      </c>
      <c r="I49">
        <f>IF(AND(C49&gt;='Parameter Ranges for Species'!H$11,'Control Data&amp;Habitat Comparison'!C49&lt;='Parameter Ranges for Species'!C$11),1,0)</f>
        <v>1</v>
      </c>
      <c r="J49">
        <f>IF(AND(D49&gt;='Parameter Ranges for Species'!I$11,'Control Data&amp;Habitat Comparison'!D49&lt;='Parameter Ranges for Species'!D$11),1,0)</f>
        <v>1</v>
      </c>
      <c r="K49">
        <f>IF(AND(E49&gt;='Parameter Ranges for Species'!J$11,'Control Data&amp;Habitat Comparison'!E49&lt;='Parameter Ranges for Species'!E$11),1,0)</f>
        <v>1</v>
      </c>
      <c r="L49">
        <f>IF(AND(F49&gt;='Parameter Ranges for Species'!K$11,'Control Data&amp;Habitat Comparison'!F49&lt;='Parameter Ranges for Species'!F$11),1,0)</f>
        <v>1</v>
      </c>
      <c r="M49">
        <f t="shared" si="0"/>
        <v>4</v>
      </c>
      <c r="T49">
        <f>IF(AND(B49&gt;='Parameter Ranges for Species'!G$4,'Control Data&amp;Habitat Comparison'!B49&lt;='Parameter Ranges for Species'!B$4),1,0)</f>
        <v>0</v>
      </c>
      <c r="U49">
        <f>IF(AND(C49&gt;='Parameter Ranges for Species'!H$4,'Control Data&amp;Habitat Comparison'!C49&lt;='Parameter Ranges for Species'!C$4),1,0)</f>
        <v>1</v>
      </c>
      <c r="V49">
        <f>IF(AND(D49&gt;='Parameter Ranges for Species'!I$4,'Control Data&amp;Habitat Comparison'!D49&lt;='Parameter Ranges for Species'!D$4),1,0)</f>
        <v>1</v>
      </c>
      <c r="W49">
        <f>IF(AND(E49&gt;='Parameter Ranges for Species'!J$4,'Control Data&amp;Habitat Comparison'!E49&lt;='Parameter Ranges for Species'!E$4),1,0)</f>
        <v>0</v>
      </c>
      <c r="X49">
        <f>IF(AND(F49&gt;='Parameter Ranges for Species'!K$4,'Control Data&amp;Habitat Comparison'!F49&lt;='Parameter Ranges for Species'!F$4),1,0)</f>
        <v>1</v>
      </c>
      <c r="Y49">
        <f t="shared" si="1"/>
        <v>3</v>
      </c>
      <c r="AF49">
        <f t="shared" si="2"/>
        <v>0</v>
      </c>
    </row>
    <row r="50" spans="1:32" x14ac:dyDescent="0.25">
      <c r="A50" t="s">
        <v>6</v>
      </c>
      <c r="B50">
        <v>16</v>
      </c>
      <c r="C50">
        <v>0.39624000000000004</v>
      </c>
      <c r="D50">
        <v>0.25848356309650056</v>
      </c>
      <c r="E50">
        <v>48</v>
      </c>
      <c r="F50">
        <v>4</v>
      </c>
      <c r="H50">
        <f>IF(AND(B50&gt;='Parameter Ranges for Species'!G$11,'Control Data&amp;Habitat Comparison'!B50&lt;='Parameter Ranges for Species'!B$11),1,0)</f>
        <v>1</v>
      </c>
      <c r="I50">
        <f>IF(AND(C50&gt;='Parameter Ranges for Species'!H$11,'Control Data&amp;Habitat Comparison'!C50&lt;='Parameter Ranges for Species'!C$11),1,0)</f>
        <v>0</v>
      </c>
      <c r="J50">
        <f>IF(AND(D50&gt;='Parameter Ranges for Species'!I$11,'Control Data&amp;Habitat Comparison'!D50&lt;='Parameter Ranges for Species'!D$11),1,0)</f>
        <v>1</v>
      </c>
      <c r="K50">
        <f>IF(AND(E50&gt;='Parameter Ranges for Species'!J$11,'Control Data&amp;Habitat Comparison'!E50&lt;='Parameter Ranges for Species'!E$11),1,0)</f>
        <v>1</v>
      </c>
      <c r="L50">
        <f>IF(AND(F50&gt;='Parameter Ranges for Species'!K$11,'Control Data&amp;Habitat Comparison'!F50&lt;='Parameter Ranges for Species'!F$11),1,0)</f>
        <v>1</v>
      </c>
      <c r="M50">
        <f t="shared" si="0"/>
        <v>4</v>
      </c>
      <c r="T50">
        <f>IF(AND(B50&gt;='Parameter Ranges for Species'!G$4,'Control Data&amp;Habitat Comparison'!B50&lt;='Parameter Ranges for Species'!B$4),1,0)</f>
        <v>0</v>
      </c>
      <c r="U50">
        <f>IF(AND(C50&gt;='Parameter Ranges for Species'!H$4,'Control Data&amp;Habitat Comparison'!C50&lt;='Parameter Ranges for Species'!C$4),1,0)</f>
        <v>1</v>
      </c>
      <c r="V50">
        <f>IF(AND(D50&gt;='Parameter Ranges for Species'!I$4,'Control Data&amp;Habitat Comparison'!D50&lt;='Parameter Ranges for Species'!D$4),1,0)</f>
        <v>1</v>
      </c>
      <c r="W50">
        <f>IF(AND(E50&gt;='Parameter Ranges for Species'!J$4,'Control Data&amp;Habitat Comparison'!E50&lt;='Parameter Ranges for Species'!E$4),1,0)</f>
        <v>0</v>
      </c>
      <c r="X50">
        <f>IF(AND(F50&gt;='Parameter Ranges for Species'!K$4,'Control Data&amp;Habitat Comparison'!F50&lt;='Parameter Ranges for Species'!F$4),1,0)</f>
        <v>1</v>
      </c>
      <c r="Y50">
        <f t="shared" si="1"/>
        <v>3</v>
      </c>
      <c r="AF50">
        <f t="shared" si="2"/>
        <v>0</v>
      </c>
    </row>
    <row r="51" spans="1:32" x14ac:dyDescent="0.25">
      <c r="A51" t="s">
        <v>6</v>
      </c>
      <c r="B51">
        <v>23</v>
      </c>
      <c r="C51">
        <v>0.57911999999999997</v>
      </c>
      <c r="D51">
        <v>8.8812301166489929E-2</v>
      </c>
      <c r="E51">
        <v>20</v>
      </c>
      <c r="F51">
        <v>4</v>
      </c>
      <c r="H51">
        <f>IF(AND(B51&gt;='Parameter Ranges for Species'!G$11,'Control Data&amp;Habitat Comparison'!B51&lt;='Parameter Ranges for Species'!B$11),1,0)</f>
        <v>1</v>
      </c>
      <c r="I51">
        <f>IF(AND(C51&gt;='Parameter Ranges for Species'!H$11,'Control Data&amp;Habitat Comparison'!C51&lt;='Parameter Ranges for Species'!C$11),1,0)</f>
        <v>0</v>
      </c>
      <c r="J51">
        <f>IF(AND(D51&gt;='Parameter Ranges for Species'!I$11,'Control Data&amp;Habitat Comparison'!D51&lt;='Parameter Ranges for Species'!D$11),1,0)</f>
        <v>1</v>
      </c>
      <c r="K51">
        <f>IF(AND(E51&gt;='Parameter Ranges for Species'!J$11,'Control Data&amp;Habitat Comparison'!E51&lt;='Parameter Ranges for Species'!E$11),1,0)</f>
        <v>1</v>
      </c>
      <c r="L51">
        <f>IF(AND(F51&gt;='Parameter Ranges for Species'!K$11,'Control Data&amp;Habitat Comparison'!F51&lt;='Parameter Ranges for Species'!F$11),1,0)</f>
        <v>1</v>
      </c>
      <c r="M51">
        <f t="shared" si="0"/>
        <v>4</v>
      </c>
      <c r="T51">
        <f>IF(AND(B51&gt;='Parameter Ranges for Species'!G$4,'Control Data&amp;Habitat Comparison'!B51&lt;='Parameter Ranges for Species'!B$4),1,0)</f>
        <v>1</v>
      </c>
      <c r="U51">
        <f>IF(AND(C51&gt;='Parameter Ranges for Species'!H$4,'Control Data&amp;Habitat Comparison'!C51&lt;='Parameter Ranges for Species'!C$4),1,0)</f>
        <v>0</v>
      </c>
      <c r="V51">
        <f>IF(AND(D51&gt;='Parameter Ranges for Species'!I$4,'Control Data&amp;Habitat Comparison'!D51&lt;='Parameter Ranges for Species'!D$4),1,0)</f>
        <v>1</v>
      </c>
      <c r="W51">
        <f>IF(AND(E51&gt;='Parameter Ranges for Species'!J$4,'Control Data&amp;Habitat Comparison'!E51&lt;='Parameter Ranges for Species'!E$4),1,0)</f>
        <v>0</v>
      </c>
      <c r="X51">
        <f>IF(AND(F51&gt;='Parameter Ranges for Species'!K$4,'Control Data&amp;Habitat Comparison'!F51&lt;='Parameter Ranges for Species'!F$4),1,0)</f>
        <v>1</v>
      </c>
      <c r="Y51">
        <f t="shared" si="1"/>
        <v>3</v>
      </c>
      <c r="AF51">
        <f t="shared" si="2"/>
        <v>0</v>
      </c>
    </row>
    <row r="52" spans="1:32" x14ac:dyDescent="0.25">
      <c r="A52" t="s">
        <v>6</v>
      </c>
      <c r="B52">
        <v>13</v>
      </c>
      <c r="C52">
        <v>0.48768000000000006</v>
      </c>
      <c r="D52">
        <v>0.46129374337221635</v>
      </c>
      <c r="E52">
        <v>76</v>
      </c>
      <c r="F52">
        <v>4</v>
      </c>
      <c r="H52">
        <f>IF(AND(B52&gt;='Parameter Ranges for Species'!G$11,'Control Data&amp;Habitat Comparison'!B52&lt;='Parameter Ranges for Species'!B$11),1,0)</f>
        <v>1</v>
      </c>
      <c r="I52">
        <f>IF(AND(C52&gt;='Parameter Ranges for Species'!H$11,'Control Data&amp;Habitat Comparison'!C52&lt;='Parameter Ranges for Species'!C$11),1,0)</f>
        <v>0</v>
      </c>
      <c r="J52">
        <f>IF(AND(D52&gt;='Parameter Ranges for Species'!I$11,'Control Data&amp;Habitat Comparison'!D52&lt;='Parameter Ranges for Species'!D$11),1,0)</f>
        <v>1</v>
      </c>
      <c r="K52">
        <f>IF(AND(E52&gt;='Parameter Ranges for Species'!J$11,'Control Data&amp;Habitat Comparison'!E52&lt;='Parameter Ranges for Species'!E$11),1,0)</f>
        <v>1</v>
      </c>
      <c r="L52">
        <f>IF(AND(F52&gt;='Parameter Ranges for Species'!K$11,'Control Data&amp;Habitat Comparison'!F52&lt;='Parameter Ranges for Species'!F$11),1,0)</f>
        <v>1</v>
      </c>
      <c r="M52">
        <f t="shared" si="0"/>
        <v>4</v>
      </c>
      <c r="T52">
        <f>IF(AND(B52&gt;='Parameter Ranges for Species'!G$4,'Control Data&amp;Habitat Comparison'!B52&lt;='Parameter Ranges for Species'!B$4),1,0)</f>
        <v>0</v>
      </c>
      <c r="U52">
        <f>IF(AND(C52&gt;='Parameter Ranges for Species'!H$4,'Control Data&amp;Habitat Comparison'!C52&lt;='Parameter Ranges for Species'!C$4),1,0)</f>
        <v>0</v>
      </c>
      <c r="V52">
        <f>IF(AND(D52&gt;='Parameter Ranges for Species'!I$4,'Control Data&amp;Habitat Comparison'!D52&lt;='Parameter Ranges for Species'!D$4),1,0)</f>
        <v>1</v>
      </c>
      <c r="W52">
        <f>IF(AND(E52&gt;='Parameter Ranges for Species'!J$4,'Control Data&amp;Habitat Comparison'!E52&lt;='Parameter Ranges for Species'!E$4),1,0)</f>
        <v>0</v>
      </c>
      <c r="X52">
        <f>IF(AND(F52&gt;='Parameter Ranges for Species'!K$4,'Control Data&amp;Habitat Comparison'!F52&lt;='Parameter Ranges for Species'!F$4),1,0)</f>
        <v>1</v>
      </c>
      <c r="Y52">
        <f t="shared" si="1"/>
        <v>2</v>
      </c>
      <c r="AF52">
        <f t="shared" si="2"/>
        <v>0</v>
      </c>
    </row>
    <row r="53" spans="1:32" x14ac:dyDescent="0.25">
      <c r="A53" t="s">
        <v>6</v>
      </c>
      <c r="B53">
        <v>19</v>
      </c>
      <c r="C53">
        <v>0.12192000000000001</v>
      </c>
      <c r="D53">
        <v>0.25053022269353131</v>
      </c>
      <c r="E53">
        <v>81</v>
      </c>
      <c r="F53">
        <v>4</v>
      </c>
      <c r="H53">
        <f>IF(AND(B53&gt;='Parameter Ranges for Species'!G$11,'Control Data&amp;Habitat Comparison'!B53&lt;='Parameter Ranges for Species'!B$11),1,0)</f>
        <v>1</v>
      </c>
      <c r="I53">
        <f>IF(AND(C53&gt;='Parameter Ranges for Species'!H$11,'Control Data&amp;Habitat Comparison'!C53&lt;='Parameter Ranges for Species'!C$11),1,0)</f>
        <v>1</v>
      </c>
      <c r="J53">
        <f>IF(AND(D53&gt;='Parameter Ranges for Species'!I$11,'Control Data&amp;Habitat Comparison'!D53&lt;='Parameter Ranges for Species'!D$11),1,0)</f>
        <v>1</v>
      </c>
      <c r="K53">
        <f>IF(AND(E53&gt;='Parameter Ranges for Species'!J$11,'Control Data&amp;Habitat Comparison'!E53&lt;='Parameter Ranges for Species'!E$11),1,0)</f>
        <v>1</v>
      </c>
      <c r="L53">
        <f>IF(AND(F53&gt;='Parameter Ranges for Species'!K$11,'Control Data&amp;Habitat Comparison'!F53&lt;='Parameter Ranges for Species'!F$11),1,0)</f>
        <v>1</v>
      </c>
      <c r="M53">
        <f t="shared" si="0"/>
        <v>5</v>
      </c>
      <c r="T53">
        <f>IF(AND(B53&gt;='Parameter Ranges for Species'!G$4,'Control Data&amp;Habitat Comparison'!B53&lt;='Parameter Ranges for Species'!B$4),1,0)</f>
        <v>1</v>
      </c>
      <c r="U53">
        <f>IF(AND(C53&gt;='Parameter Ranges for Species'!H$4,'Control Data&amp;Habitat Comparison'!C53&lt;='Parameter Ranges for Species'!C$4),1,0)</f>
        <v>1</v>
      </c>
      <c r="V53">
        <f>IF(AND(D53&gt;='Parameter Ranges for Species'!I$4,'Control Data&amp;Habitat Comparison'!D53&lt;='Parameter Ranges for Species'!D$4),1,0)</f>
        <v>1</v>
      </c>
      <c r="W53">
        <f>IF(AND(E53&gt;='Parameter Ranges for Species'!J$4,'Control Data&amp;Habitat Comparison'!E53&lt;='Parameter Ranges for Species'!E$4),1,0)</f>
        <v>0</v>
      </c>
      <c r="X53">
        <f>IF(AND(F53&gt;='Parameter Ranges for Species'!K$4,'Control Data&amp;Habitat Comparison'!F53&lt;='Parameter Ranges for Species'!F$4),1,0)</f>
        <v>1</v>
      </c>
      <c r="Y53">
        <f t="shared" si="1"/>
        <v>4</v>
      </c>
      <c r="AF53">
        <f t="shared" si="2"/>
        <v>1</v>
      </c>
    </row>
    <row r="54" spans="1:32" x14ac:dyDescent="0.25">
      <c r="A54" t="s">
        <v>6</v>
      </c>
      <c r="B54">
        <v>8</v>
      </c>
      <c r="C54">
        <v>0.57911999999999997</v>
      </c>
      <c r="D54">
        <v>0.47773064687168609</v>
      </c>
      <c r="E54">
        <v>96</v>
      </c>
      <c r="F54">
        <v>3</v>
      </c>
      <c r="H54">
        <f>IF(AND(B54&gt;='Parameter Ranges for Species'!G$11,'Control Data&amp;Habitat Comparison'!B54&lt;='Parameter Ranges for Species'!B$11),1,0)</f>
        <v>1</v>
      </c>
      <c r="I54">
        <f>IF(AND(C54&gt;='Parameter Ranges for Species'!H$11,'Control Data&amp;Habitat Comparison'!C54&lt;='Parameter Ranges for Species'!C$11),1,0)</f>
        <v>0</v>
      </c>
      <c r="J54">
        <f>IF(AND(D54&gt;='Parameter Ranges for Species'!I$11,'Control Data&amp;Habitat Comparison'!D54&lt;='Parameter Ranges for Species'!D$11),1,0)</f>
        <v>1</v>
      </c>
      <c r="K54">
        <f>IF(AND(E54&gt;='Parameter Ranges for Species'!J$11,'Control Data&amp;Habitat Comparison'!E54&lt;='Parameter Ranges for Species'!E$11),1,0)</f>
        <v>1</v>
      </c>
      <c r="L54">
        <f>IF(AND(F54&gt;='Parameter Ranges for Species'!K$11,'Control Data&amp;Habitat Comparison'!F54&lt;='Parameter Ranges for Species'!F$11),1,0)</f>
        <v>1</v>
      </c>
      <c r="M54">
        <f t="shared" si="0"/>
        <v>4</v>
      </c>
      <c r="T54">
        <f>IF(AND(B54&gt;='Parameter Ranges for Species'!G$4,'Control Data&amp;Habitat Comparison'!B54&lt;='Parameter Ranges for Species'!B$4),1,0)</f>
        <v>0</v>
      </c>
      <c r="U54">
        <f>IF(AND(C54&gt;='Parameter Ranges for Species'!H$4,'Control Data&amp;Habitat Comparison'!C54&lt;='Parameter Ranges for Species'!C$4),1,0)</f>
        <v>0</v>
      </c>
      <c r="V54">
        <f>IF(AND(D54&gt;='Parameter Ranges for Species'!I$4,'Control Data&amp;Habitat Comparison'!D54&lt;='Parameter Ranges for Species'!D$4),1,0)</f>
        <v>1</v>
      </c>
      <c r="W54">
        <f>IF(AND(E54&gt;='Parameter Ranges for Species'!J$4,'Control Data&amp;Habitat Comparison'!E54&lt;='Parameter Ranges for Species'!E$4),1,0)</f>
        <v>1</v>
      </c>
      <c r="X54">
        <f>IF(AND(F54&gt;='Parameter Ranges for Species'!K$4,'Control Data&amp;Habitat Comparison'!F54&lt;='Parameter Ranges for Species'!F$4),1,0)</f>
        <v>1</v>
      </c>
      <c r="Y54">
        <f t="shared" si="1"/>
        <v>3</v>
      </c>
      <c r="AF54">
        <f t="shared" si="2"/>
        <v>0</v>
      </c>
    </row>
    <row r="55" spans="1:32" x14ac:dyDescent="0.25">
      <c r="A55" t="s">
        <v>6</v>
      </c>
      <c r="B55">
        <v>15.5</v>
      </c>
      <c r="C55">
        <v>0.33528000000000002</v>
      </c>
      <c r="D55">
        <v>0.47852598091198306</v>
      </c>
      <c r="E55">
        <v>96</v>
      </c>
      <c r="F55">
        <v>3</v>
      </c>
      <c r="H55">
        <f>IF(AND(B55&gt;='Parameter Ranges for Species'!G$11,'Control Data&amp;Habitat Comparison'!B55&lt;='Parameter Ranges for Species'!B$11),1,0)</f>
        <v>1</v>
      </c>
      <c r="I55">
        <f>IF(AND(C55&gt;='Parameter Ranges for Species'!H$11,'Control Data&amp;Habitat Comparison'!C55&lt;='Parameter Ranges for Species'!C$11),1,0)</f>
        <v>0</v>
      </c>
      <c r="J55">
        <f>IF(AND(D55&gt;='Parameter Ranges for Species'!I$11,'Control Data&amp;Habitat Comparison'!D55&lt;='Parameter Ranges for Species'!D$11),1,0)</f>
        <v>1</v>
      </c>
      <c r="K55">
        <f>IF(AND(E55&gt;='Parameter Ranges for Species'!J$11,'Control Data&amp;Habitat Comparison'!E55&lt;='Parameter Ranges for Species'!E$11),1,0)</f>
        <v>1</v>
      </c>
      <c r="L55">
        <f>IF(AND(F55&gt;='Parameter Ranges for Species'!K$11,'Control Data&amp;Habitat Comparison'!F55&lt;='Parameter Ranges for Species'!F$11),1,0)</f>
        <v>1</v>
      </c>
      <c r="M55">
        <f t="shared" si="0"/>
        <v>4</v>
      </c>
      <c r="T55">
        <f>IF(AND(B55&gt;='Parameter Ranges for Species'!G$4,'Control Data&amp;Habitat Comparison'!B55&lt;='Parameter Ranges for Species'!B$4),1,0)</f>
        <v>0</v>
      </c>
      <c r="U55">
        <f>IF(AND(C55&gt;='Parameter Ranges for Species'!H$4,'Control Data&amp;Habitat Comparison'!C55&lt;='Parameter Ranges for Species'!C$4),1,0)</f>
        <v>1</v>
      </c>
      <c r="V55">
        <f>IF(AND(D55&gt;='Parameter Ranges for Species'!I$4,'Control Data&amp;Habitat Comparison'!D55&lt;='Parameter Ranges for Species'!D$4),1,0)</f>
        <v>1</v>
      </c>
      <c r="W55">
        <f>IF(AND(E55&gt;='Parameter Ranges for Species'!J$4,'Control Data&amp;Habitat Comparison'!E55&lt;='Parameter Ranges for Species'!E$4),1,0)</f>
        <v>1</v>
      </c>
      <c r="X55">
        <f>IF(AND(F55&gt;='Parameter Ranges for Species'!K$4,'Control Data&amp;Habitat Comparison'!F55&lt;='Parameter Ranges for Species'!F$4),1,0)</f>
        <v>1</v>
      </c>
      <c r="Y55">
        <f t="shared" si="1"/>
        <v>4</v>
      </c>
      <c r="AF55">
        <f t="shared" si="2"/>
        <v>1</v>
      </c>
    </row>
    <row r="56" spans="1:32" x14ac:dyDescent="0.25">
      <c r="A56" t="s">
        <v>6</v>
      </c>
      <c r="B56">
        <v>24.5</v>
      </c>
      <c r="C56">
        <v>0.15240000000000001</v>
      </c>
      <c r="D56">
        <v>0.40296924708377518</v>
      </c>
      <c r="E56">
        <v>96</v>
      </c>
      <c r="F56">
        <v>4</v>
      </c>
      <c r="H56">
        <f>IF(AND(B56&gt;='Parameter Ranges for Species'!G$11,'Control Data&amp;Habitat Comparison'!B56&lt;='Parameter Ranges for Species'!B$11),1,0)</f>
        <v>1</v>
      </c>
      <c r="I56">
        <f>IF(AND(C56&gt;='Parameter Ranges for Species'!H$11,'Control Data&amp;Habitat Comparison'!C56&lt;='Parameter Ranges for Species'!C$11),1,0)</f>
        <v>1</v>
      </c>
      <c r="J56">
        <f>IF(AND(D56&gt;='Parameter Ranges for Species'!I$11,'Control Data&amp;Habitat Comparison'!D56&lt;='Parameter Ranges for Species'!D$11),1,0)</f>
        <v>1</v>
      </c>
      <c r="K56">
        <f>IF(AND(E56&gt;='Parameter Ranges for Species'!J$11,'Control Data&amp;Habitat Comparison'!E56&lt;='Parameter Ranges for Species'!E$11),1,0)</f>
        <v>1</v>
      </c>
      <c r="L56">
        <f>IF(AND(F56&gt;='Parameter Ranges for Species'!K$11,'Control Data&amp;Habitat Comparison'!F56&lt;='Parameter Ranges for Species'!F$11),1,0)</f>
        <v>1</v>
      </c>
      <c r="M56">
        <f t="shared" si="0"/>
        <v>5</v>
      </c>
      <c r="T56">
        <f>IF(AND(B56&gt;='Parameter Ranges for Species'!G$4,'Control Data&amp;Habitat Comparison'!B56&lt;='Parameter Ranges for Species'!B$4),1,0)</f>
        <v>1</v>
      </c>
      <c r="U56">
        <f>IF(AND(C56&gt;='Parameter Ranges for Species'!H$4,'Control Data&amp;Habitat Comparison'!C56&lt;='Parameter Ranges for Species'!C$4),1,0)</f>
        <v>1</v>
      </c>
      <c r="V56">
        <f>IF(AND(D56&gt;='Parameter Ranges for Species'!I$4,'Control Data&amp;Habitat Comparison'!D56&lt;='Parameter Ranges for Species'!D$4),1,0)</f>
        <v>1</v>
      </c>
      <c r="W56">
        <f>IF(AND(E56&gt;='Parameter Ranges for Species'!J$4,'Control Data&amp;Habitat Comparison'!E56&lt;='Parameter Ranges for Species'!E$4),1,0)</f>
        <v>1</v>
      </c>
      <c r="X56">
        <f>IF(AND(F56&gt;='Parameter Ranges for Species'!K$4,'Control Data&amp;Habitat Comparison'!F56&lt;='Parameter Ranges for Species'!F$4),1,0)</f>
        <v>1</v>
      </c>
      <c r="Y56">
        <f t="shared" si="1"/>
        <v>5</v>
      </c>
      <c r="AF56">
        <f t="shared" si="2"/>
        <v>1</v>
      </c>
    </row>
    <row r="57" spans="1:32" x14ac:dyDescent="0.25">
      <c r="A57" t="s">
        <v>6</v>
      </c>
      <c r="B57">
        <v>25</v>
      </c>
      <c r="C57">
        <v>0.15240000000000001</v>
      </c>
      <c r="D57">
        <v>0.47985153764581123</v>
      </c>
      <c r="E57">
        <v>96</v>
      </c>
      <c r="F57">
        <v>4</v>
      </c>
      <c r="H57">
        <f>IF(AND(B57&gt;='Parameter Ranges for Species'!G$11,'Control Data&amp;Habitat Comparison'!B57&lt;='Parameter Ranges for Species'!B$11),1,0)</f>
        <v>1</v>
      </c>
      <c r="I57">
        <f>IF(AND(C57&gt;='Parameter Ranges for Species'!H$11,'Control Data&amp;Habitat Comparison'!C57&lt;='Parameter Ranges for Species'!C$11),1,0)</f>
        <v>1</v>
      </c>
      <c r="J57">
        <f>IF(AND(D57&gt;='Parameter Ranges for Species'!I$11,'Control Data&amp;Habitat Comparison'!D57&lt;='Parameter Ranges for Species'!D$11),1,0)</f>
        <v>1</v>
      </c>
      <c r="K57">
        <f>IF(AND(E57&gt;='Parameter Ranges for Species'!J$11,'Control Data&amp;Habitat Comparison'!E57&lt;='Parameter Ranges for Species'!E$11),1,0)</f>
        <v>1</v>
      </c>
      <c r="L57">
        <f>IF(AND(F57&gt;='Parameter Ranges for Species'!K$11,'Control Data&amp;Habitat Comparison'!F57&lt;='Parameter Ranges for Species'!F$11),1,0)</f>
        <v>1</v>
      </c>
      <c r="M57">
        <f t="shared" si="0"/>
        <v>5</v>
      </c>
      <c r="T57">
        <f>IF(AND(B57&gt;='Parameter Ranges for Species'!G$4,'Control Data&amp;Habitat Comparison'!B57&lt;='Parameter Ranges for Species'!B$4),1,0)</f>
        <v>1</v>
      </c>
      <c r="U57">
        <f>IF(AND(C57&gt;='Parameter Ranges for Species'!H$4,'Control Data&amp;Habitat Comparison'!C57&lt;='Parameter Ranges for Species'!C$4),1,0)</f>
        <v>1</v>
      </c>
      <c r="V57">
        <f>IF(AND(D57&gt;='Parameter Ranges for Species'!I$4,'Control Data&amp;Habitat Comparison'!D57&lt;='Parameter Ranges for Species'!D$4),1,0)</f>
        <v>1</v>
      </c>
      <c r="W57">
        <f>IF(AND(E57&gt;='Parameter Ranges for Species'!J$4,'Control Data&amp;Habitat Comparison'!E57&lt;='Parameter Ranges for Species'!E$4),1,0)</f>
        <v>1</v>
      </c>
      <c r="X57">
        <f>IF(AND(F57&gt;='Parameter Ranges for Species'!K$4,'Control Data&amp;Habitat Comparison'!F57&lt;='Parameter Ranges for Species'!F$4),1,0)</f>
        <v>1</v>
      </c>
      <c r="Y57">
        <f t="shared" si="1"/>
        <v>5</v>
      </c>
      <c r="AF57">
        <f t="shared" si="2"/>
        <v>1</v>
      </c>
    </row>
    <row r="58" spans="1:32" x14ac:dyDescent="0.25">
      <c r="A58" t="s">
        <v>6</v>
      </c>
      <c r="B58">
        <v>24</v>
      </c>
      <c r="C58">
        <v>9.1440000000000007E-2</v>
      </c>
      <c r="D58">
        <v>0.33669141039236478</v>
      </c>
      <c r="E58">
        <v>83</v>
      </c>
      <c r="F58">
        <v>4</v>
      </c>
      <c r="H58">
        <f>IF(AND(B58&gt;='Parameter Ranges for Species'!G$11,'Control Data&amp;Habitat Comparison'!B58&lt;='Parameter Ranges for Species'!B$11),1,0)</f>
        <v>1</v>
      </c>
      <c r="I58">
        <f>IF(AND(C58&gt;='Parameter Ranges for Species'!H$11,'Control Data&amp;Habitat Comparison'!C58&lt;='Parameter Ranges for Species'!C$11),1,0)</f>
        <v>1</v>
      </c>
      <c r="J58">
        <f>IF(AND(D58&gt;='Parameter Ranges for Species'!I$11,'Control Data&amp;Habitat Comparison'!D58&lt;='Parameter Ranges for Species'!D$11),1,0)</f>
        <v>1</v>
      </c>
      <c r="K58">
        <f>IF(AND(E58&gt;='Parameter Ranges for Species'!J$11,'Control Data&amp;Habitat Comparison'!E58&lt;='Parameter Ranges for Species'!E$11),1,0)</f>
        <v>1</v>
      </c>
      <c r="L58">
        <f>IF(AND(F58&gt;='Parameter Ranges for Species'!K$11,'Control Data&amp;Habitat Comparison'!F58&lt;='Parameter Ranges for Species'!F$11),1,0)</f>
        <v>1</v>
      </c>
      <c r="M58">
        <f t="shared" si="0"/>
        <v>5</v>
      </c>
      <c r="T58">
        <f>IF(AND(B58&gt;='Parameter Ranges for Species'!G$4,'Control Data&amp;Habitat Comparison'!B58&lt;='Parameter Ranges for Species'!B$4),1,0)</f>
        <v>1</v>
      </c>
      <c r="U58">
        <f>IF(AND(C58&gt;='Parameter Ranges for Species'!H$4,'Control Data&amp;Habitat Comparison'!C58&lt;='Parameter Ranges for Species'!C$4),1,0)</f>
        <v>1</v>
      </c>
      <c r="V58">
        <f>IF(AND(D58&gt;='Parameter Ranges for Species'!I$4,'Control Data&amp;Habitat Comparison'!D58&lt;='Parameter Ranges for Species'!D$4),1,0)</f>
        <v>1</v>
      </c>
      <c r="W58">
        <f>IF(AND(E58&gt;='Parameter Ranges for Species'!J$4,'Control Data&amp;Habitat Comparison'!E58&lt;='Parameter Ranges for Species'!E$4),1,0)</f>
        <v>0</v>
      </c>
      <c r="X58">
        <f>IF(AND(F58&gt;='Parameter Ranges for Species'!K$4,'Control Data&amp;Habitat Comparison'!F58&lt;='Parameter Ranges for Species'!F$4),1,0)</f>
        <v>1</v>
      </c>
      <c r="Y58">
        <f t="shared" si="1"/>
        <v>4</v>
      </c>
      <c r="AF58">
        <f t="shared" si="2"/>
        <v>1</v>
      </c>
    </row>
    <row r="59" spans="1:32" x14ac:dyDescent="0.25">
      <c r="A59" t="s">
        <v>6</v>
      </c>
      <c r="B59">
        <v>35</v>
      </c>
      <c r="C59">
        <v>9.1440000000000007E-2</v>
      </c>
      <c r="D59">
        <v>0.34994697773064687</v>
      </c>
      <c r="E59">
        <v>63</v>
      </c>
      <c r="F59">
        <v>4</v>
      </c>
      <c r="H59">
        <f>IF(AND(B59&gt;='Parameter Ranges for Species'!G$11,'Control Data&amp;Habitat Comparison'!B59&lt;='Parameter Ranges for Species'!B$11),1,0)</f>
        <v>1</v>
      </c>
      <c r="I59">
        <f>IF(AND(C59&gt;='Parameter Ranges for Species'!H$11,'Control Data&amp;Habitat Comparison'!C59&lt;='Parameter Ranges for Species'!C$11),1,0)</f>
        <v>1</v>
      </c>
      <c r="J59">
        <f>IF(AND(D59&gt;='Parameter Ranges for Species'!I$11,'Control Data&amp;Habitat Comparison'!D59&lt;='Parameter Ranges for Species'!D$11),1,0)</f>
        <v>1</v>
      </c>
      <c r="K59">
        <f>IF(AND(E59&gt;='Parameter Ranges for Species'!J$11,'Control Data&amp;Habitat Comparison'!E59&lt;='Parameter Ranges for Species'!E$11),1,0)</f>
        <v>1</v>
      </c>
      <c r="L59">
        <f>IF(AND(F59&gt;='Parameter Ranges for Species'!K$11,'Control Data&amp;Habitat Comparison'!F59&lt;='Parameter Ranges for Species'!F$11),1,0)</f>
        <v>1</v>
      </c>
      <c r="M59">
        <f t="shared" si="0"/>
        <v>5</v>
      </c>
      <c r="T59">
        <f>IF(AND(B59&gt;='Parameter Ranges for Species'!G$4,'Control Data&amp;Habitat Comparison'!B59&lt;='Parameter Ranges for Species'!B$4),1,0)</f>
        <v>1</v>
      </c>
      <c r="U59">
        <f>IF(AND(C59&gt;='Parameter Ranges for Species'!H$4,'Control Data&amp;Habitat Comparison'!C59&lt;='Parameter Ranges for Species'!C$4),1,0)</f>
        <v>1</v>
      </c>
      <c r="V59">
        <f>IF(AND(D59&gt;='Parameter Ranges for Species'!I$4,'Control Data&amp;Habitat Comparison'!D59&lt;='Parameter Ranges for Species'!D$4),1,0)</f>
        <v>1</v>
      </c>
      <c r="W59">
        <f>IF(AND(E59&gt;='Parameter Ranges for Species'!J$4,'Control Data&amp;Habitat Comparison'!E59&lt;='Parameter Ranges for Species'!E$4),1,0)</f>
        <v>0</v>
      </c>
      <c r="X59">
        <f>IF(AND(F59&gt;='Parameter Ranges for Species'!K$4,'Control Data&amp;Habitat Comparison'!F59&lt;='Parameter Ranges for Species'!F$4),1,0)</f>
        <v>1</v>
      </c>
      <c r="Y59">
        <f t="shared" si="1"/>
        <v>4</v>
      </c>
      <c r="AF59">
        <f t="shared" si="2"/>
        <v>1</v>
      </c>
    </row>
    <row r="60" spans="1:32" x14ac:dyDescent="0.25">
      <c r="A60" t="s">
        <v>6</v>
      </c>
      <c r="B60">
        <v>33.5</v>
      </c>
      <c r="C60">
        <v>0.12192000000000001</v>
      </c>
      <c r="D60">
        <v>0.4665959703075292</v>
      </c>
      <c r="E60">
        <v>66</v>
      </c>
      <c r="F60">
        <v>3</v>
      </c>
      <c r="H60">
        <f>IF(AND(B60&gt;='Parameter Ranges for Species'!G$11,'Control Data&amp;Habitat Comparison'!B60&lt;='Parameter Ranges for Species'!B$11),1,0)</f>
        <v>1</v>
      </c>
      <c r="I60">
        <f>IF(AND(C60&gt;='Parameter Ranges for Species'!H$11,'Control Data&amp;Habitat Comparison'!C60&lt;='Parameter Ranges for Species'!C$11),1,0)</f>
        <v>1</v>
      </c>
      <c r="J60">
        <f>IF(AND(D60&gt;='Parameter Ranges for Species'!I$11,'Control Data&amp;Habitat Comparison'!D60&lt;='Parameter Ranges for Species'!D$11),1,0)</f>
        <v>1</v>
      </c>
      <c r="K60">
        <f>IF(AND(E60&gt;='Parameter Ranges for Species'!J$11,'Control Data&amp;Habitat Comparison'!E60&lt;='Parameter Ranges for Species'!E$11),1,0)</f>
        <v>1</v>
      </c>
      <c r="L60">
        <f>IF(AND(F60&gt;='Parameter Ranges for Species'!K$11,'Control Data&amp;Habitat Comparison'!F60&lt;='Parameter Ranges for Species'!F$11),1,0)</f>
        <v>1</v>
      </c>
      <c r="M60">
        <f t="shared" si="0"/>
        <v>5</v>
      </c>
      <c r="T60">
        <f>IF(AND(B60&gt;='Parameter Ranges for Species'!G$4,'Control Data&amp;Habitat Comparison'!B60&lt;='Parameter Ranges for Species'!B$4),1,0)</f>
        <v>1</v>
      </c>
      <c r="U60">
        <f>IF(AND(C60&gt;='Parameter Ranges for Species'!H$4,'Control Data&amp;Habitat Comparison'!C60&lt;='Parameter Ranges for Species'!C$4),1,0)</f>
        <v>1</v>
      </c>
      <c r="V60">
        <f>IF(AND(D60&gt;='Parameter Ranges for Species'!I$4,'Control Data&amp;Habitat Comparison'!D60&lt;='Parameter Ranges for Species'!D$4),1,0)</f>
        <v>1</v>
      </c>
      <c r="W60">
        <f>IF(AND(E60&gt;='Parameter Ranges for Species'!J$4,'Control Data&amp;Habitat Comparison'!E60&lt;='Parameter Ranges for Species'!E$4),1,0)</f>
        <v>0</v>
      </c>
      <c r="X60">
        <f>IF(AND(F60&gt;='Parameter Ranges for Species'!K$4,'Control Data&amp;Habitat Comparison'!F60&lt;='Parameter Ranges for Species'!F$4),1,0)</f>
        <v>1</v>
      </c>
      <c r="Y60">
        <f t="shared" si="1"/>
        <v>4</v>
      </c>
      <c r="AF60">
        <f t="shared" si="2"/>
        <v>1</v>
      </c>
    </row>
    <row r="61" spans="1:32" x14ac:dyDescent="0.25">
      <c r="A61" t="s">
        <v>6</v>
      </c>
      <c r="B61">
        <v>15.5</v>
      </c>
      <c r="C61">
        <v>6.0960000000000007E-2</v>
      </c>
      <c r="D61">
        <v>7.1580063626723228E-2</v>
      </c>
      <c r="E61">
        <v>71</v>
      </c>
      <c r="F61">
        <v>4</v>
      </c>
      <c r="H61">
        <f>IF(AND(B61&gt;='Parameter Ranges for Species'!G$11,'Control Data&amp;Habitat Comparison'!B61&lt;='Parameter Ranges for Species'!B$11),1,0)</f>
        <v>1</v>
      </c>
      <c r="I61">
        <f>IF(AND(C61&gt;='Parameter Ranges for Species'!H$11,'Control Data&amp;Habitat Comparison'!C61&lt;='Parameter Ranges for Species'!C$11),1,0)</f>
        <v>1</v>
      </c>
      <c r="J61">
        <f>IF(AND(D61&gt;='Parameter Ranges for Species'!I$11,'Control Data&amp;Habitat Comparison'!D61&lt;='Parameter Ranges for Species'!D$11),1,0)</f>
        <v>0</v>
      </c>
      <c r="K61">
        <f>IF(AND(E61&gt;='Parameter Ranges for Species'!J$11,'Control Data&amp;Habitat Comparison'!E61&lt;='Parameter Ranges for Species'!E$11),1,0)</f>
        <v>1</v>
      </c>
      <c r="L61">
        <f>IF(AND(F61&gt;='Parameter Ranges for Species'!K$11,'Control Data&amp;Habitat Comparison'!F61&lt;='Parameter Ranges for Species'!F$11),1,0)</f>
        <v>1</v>
      </c>
      <c r="M61">
        <f t="shared" si="0"/>
        <v>4</v>
      </c>
      <c r="T61">
        <f>IF(AND(B61&gt;='Parameter Ranges for Species'!G$4,'Control Data&amp;Habitat Comparison'!B61&lt;='Parameter Ranges for Species'!B$4),1,0)</f>
        <v>0</v>
      </c>
      <c r="U61">
        <f>IF(AND(C61&gt;='Parameter Ranges for Species'!H$4,'Control Data&amp;Habitat Comparison'!C61&lt;='Parameter Ranges for Species'!C$4),1,0)</f>
        <v>1</v>
      </c>
      <c r="V61">
        <f>IF(AND(D61&gt;='Parameter Ranges for Species'!I$4,'Control Data&amp;Habitat Comparison'!D61&lt;='Parameter Ranges for Species'!D$4),1,0)</f>
        <v>1</v>
      </c>
      <c r="W61">
        <f>IF(AND(E61&gt;='Parameter Ranges for Species'!J$4,'Control Data&amp;Habitat Comparison'!E61&lt;='Parameter Ranges for Species'!E$4),1,0)</f>
        <v>0</v>
      </c>
      <c r="X61">
        <f>IF(AND(F61&gt;='Parameter Ranges for Species'!K$4,'Control Data&amp;Habitat Comparison'!F61&lt;='Parameter Ranges for Species'!F$4),1,0)</f>
        <v>1</v>
      </c>
      <c r="Y61">
        <f t="shared" si="1"/>
        <v>3</v>
      </c>
      <c r="AF61">
        <f t="shared" si="2"/>
        <v>0</v>
      </c>
    </row>
    <row r="62" spans="1:32" x14ac:dyDescent="0.25">
      <c r="A62" t="s">
        <v>6</v>
      </c>
      <c r="B62">
        <v>24</v>
      </c>
      <c r="C62">
        <v>0.24384000000000003</v>
      </c>
      <c r="D62">
        <v>0.39634146341463417</v>
      </c>
      <c r="E62">
        <v>81</v>
      </c>
      <c r="F62">
        <v>3</v>
      </c>
      <c r="H62">
        <f>IF(AND(B62&gt;='Parameter Ranges for Species'!G$11,'Control Data&amp;Habitat Comparison'!B62&lt;='Parameter Ranges for Species'!B$11),1,0)</f>
        <v>1</v>
      </c>
      <c r="I62">
        <f>IF(AND(C62&gt;='Parameter Ranges for Species'!H$11,'Control Data&amp;Habitat Comparison'!C62&lt;='Parameter Ranges for Species'!C$11),1,0)</f>
        <v>1</v>
      </c>
      <c r="J62">
        <f>IF(AND(D62&gt;='Parameter Ranges for Species'!I$11,'Control Data&amp;Habitat Comparison'!D62&lt;='Parameter Ranges for Species'!D$11),1,0)</f>
        <v>1</v>
      </c>
      <c r="K62">
        <f>IF(AND(E62&gt;='Parameter Ranges for Species'!J$11,'Control Data&amp;Habitat Comparison'!E62&lt;='Parameter Ranges for Species'!E$11),1,0)</f>
        <v>1</v>
      </c>
      <c r="L62">
        <f>IF(AND(F62&gt;='Parameter Ranges for Species'!K$11,'Control Data&amp;Habitat Comparison'!F62&lt;='Parameter Ranges for Species'!F$11),1,0)</f>
        <v>1</v>
      </c>
      <c r="M62">
        <f t="shared" si="0"/>
        <v>5</v>
      </c>
      <c r="T62">
        <f>IF(AND(B62&gt;='Parameter Ranges for Species'!G$4,'Control Data&amp;Habitat Comparison'!B62&lt;='Parameter Ranges for Species'!B$4),1,0)</f>
        <v>1</v>
      </c>
      <c r="U62">
        <f>IF(AND(C62&gt;='Parameter Ranges for Species'!H$4,'Control Data&amp;Habitat Comparison'!C62&lt;='Parameter Ranges for Species'!C$4),1,0)</f>
        <v>1</v>
      </c>
      <c r="V62">
        <f>IF(AND(D62&gt;='Parameter Ranges for Species'!I$4,'Control Data&amp;Habitat Comparison'!D62&lt;='Parameter Ranges for Species'!D$4),1,0)</f>
        <v>1</v>
      </c>
      <c r="W62">
        <f>IF(AND(E62&gt;='Parameter Ranges for Species'!J$4,'Control Data&amp;Habitat Comparison'!E62&lt;='Parameter Ranges for Species'!E$4),1,0)</f>
        <v>0</v>
      </c>
      <c r="X62">
        <f>IF(AND(F62&gt;='Parameter Ranges for Species'!K$4,'Control Data&amp;Habitat Comparison'!F62&lt;='Parameter Ranges for Species'!F$4),1,0)</f>
        <v>1</v>
      </c>
      <c r="Y62">
        <f t="shared" si="1"/>
        <v>4</v>
      </c>
      <c r="AF62">
        <f t="shared" si="2"/>
        <v>1</v>
      </c>
    </row>
    <row r="63" spans="1:32" x14ac:dyDescent="0.25">
      <c r="A63" t="s">
        <v>6</v>
      </c>
      <c r="B63">
        <v>43</v>
      </c>
      <c r="C63">
        <v>0.15240000000000001</v>
      </c>
      <c r="D63">
        <v>0.23064687168610817</v>
      </c>
      <c r="E63">
        <v>93</v>
      </c>
      <c r="F63">
        <v>3</v>
      </c>
      <c r="H63">
        <f>IF(AND(B63&gt;='Parameter Ranges for Species'!G$11,'Control Data&amp;Habitat Comparison'!B63&lt;='Parameter Ranges for Species'!B$11),1,0)</f>
        <v>1</v>
      </c>
      <c r="I63">
        <f>IF(AND(C63&gt;='Parameter Ranges for Species'!H$11,'Control Data&amp;Habitat Comparison'!C63&lt;='Parameter Ranges for Species'!C$11),1,0)</f>
        <v>1</v>
      </c>
      <c r="J63">
        <f>IF(AND(D63&gt;='Parameter Ranges for Species'!I$11,'Control Data&amp;Habitat Comparison'!D63&lt;='Parameter Ranges for Species'!D$11),1,0)</f>
        <v>1</v>
      </c>
      <c r="K63">
        <f>IF(AND(E63&gt;='Parameter Ranges for Species'!J$11,'Control Data&amp;Habitat Comparison'!E63&lt;='Parameter Ranges for Species'!E$11),1,0)</f>
        <v>1</v>
      </c>
      <c r="L63">
        <f>IF(AND(F63&gt;='Parameter Ranges for Species'!K$11,'Control Data&amp;Habitat Comparison'!F63&lt;='Parameter Ranges for Species'!F$11),1,0)</f>
        <v>1</v>
      </c>
      <c r="M63">
        <f t="shared" si="0"/>
        <v>5</v>
      </c>
      <c r="T63">
        <f>IF(AND(B63&gt;='Parameter Ranges for Species'!G$4,'Control Data&amp;Habitat Comparison'!B63&lt;='Parameter Ranges for Species'!B$4),1,0)</f>
        <v>1</v>
      </c>
      <c r="U63">
        <f>IF(AND(C63&gt;='Parameter Ranges for Species'!H$4,'Control Data&amp;Habitat Comparison'!C63&lt;='Parameter Ranges for Species'!C$4),1,0)</f>
        <v>1</v>
      </c>
      <c r="V63">
        <f>IF(AND(D63&gt;='Parameter Ranges for Species'!I$4,'Control Data&amp;Habitat Comparison'!D63&lt;='Parameter Ranges for Species'!D$4),1,0)</f>
        <v>1</v>
      </c>
      <c r="W63">
        <f>IF(AND(E63&gt;='Parameter Ranges for Species'!J$4,'Control Data&amp;Habitat Comparison'!E63&lt;='Parameter Ranges for Species'!E$4),1,0)</f>
        <v>1</v>
      </c>
      <c r="X63">
        <f>IF(AND(F63&gt;='Parameter Ranges for Species'!K$4,'Control Data&amp;Habitat Comparison'!F63&lt;='Parameter Ranges for Species'!F$4),1,0)</f>
        <v>1</v>
      </c>
      <c r="Y63">
        <f t="shared" si="1"/>
        <v>5</v>
      </c>
      <c r="AF63">
        <f t="shared" si="2"/>
        <v>1</v>
      </c>
    </row>
    <row r="64" spans="1:32" x14ac:dyDescent="0.25">
      <c r="A64" t="s">
        <v>6</v>
      </c>
      <c r="B64">
        <v>43.5</v>
      </c>
      <c r="C64">
        <v>0.12192000000000001</v>
      </c>
      <c r="D64">
        <v>0.23727465535524922</v>
      </c>
      <c r="E64">
        <v>92</v>
      </c>
      <c r="F64">
        <v>4</v>
      </c>
      <c r="H64">
        <f>IF(AND(B64&gt;='Parameter Ranges for Species'!G$11,'Control Data&amp;Habitat Comparison'!B64&lt;='Parameter Ranges for Species'!B$11),1,0)</f>
        <v>1</v>
      </c>
      <c r="I64">
        <f>IF(AND(C64&gt;='Parameter Ranges for Species'!H$11,'Control Data&amp;Habitat Comparison'!C64&lt;='Parameter Ranges for Species'!C$11),1,0)</f>
        <v>1</v>
      </c>
      <c r="J64">
        <f>IF(AND(D64&gt;='Parameter Ranges for Species'!I$11,'Control Data&amp;Habitat Comparison'!D64&lt;='Parameter Ranges for Species'!D$11),1,0)</f>
        <v>1</v>
      </c>
      <c r="K64">
        <f>IF(AND(E64&gt;='Parameter Ranges for Species'!J$11,'Control Data&amp;Habitat Comparison'!E64&lt;='Parameter Ranges for Species'!E$11),1,0)</f>
        <v>1</v>
      </c>
      <c r="L64">
        <f>IF(AND(F64&gt;='Parameter Ranges for Species'!K$11,'Control Data&amp;Habitat Comparison'!F64&lt;='Parameter Ranges for Species'!F$11),1,0)</f>
        <v>1</v>
      </c>
      <c r="M64">
        <f t="shared" si="0"/>
        <v>5</v>
      </c>
      <c r="T64">
        <f>IF(AND(B64&gt;='Parameter Ranges for Species'!G$4,'Control Data&amp;Habitat Comparison'!B64&lt;='Parameter Ranges for Species'!B$4),1,0)</f>
        <v>1</v>
      </c>
      <c r="U64">
        <f>IF(AND(C64&gt;='Parameter Ranges for Species'!H$4,'Control Data&amp;Habitat Comparison'!C64&lt;='Parameter Ranges for Species'!C$4),1,0)</f>
        <v>1</v>
      </c>
      <c r="V64">
        <f>IF(AND(D64&gt;='Parameter Ranges for Species'!I$4,'Control Data&amp;Habitat Comparison'!D64&lt;='Parameter Ranges for Species'!D$4),1,0)</f>
        <v>1</v>
      </c>
      <c r="W64">
        <f>IF(AND(E64&gt;='Parameter Ranges for Species'!J$4,'Control Data&amp;Habitat Comparison'!E64&lt;='Parameter Ranges for Species'!E$4),1,0)</f>
        <v>1</v>
      </c>
      <c r="X64">
        <f>IF(AND(F64&gt;='Parameter Ranges for Species'!K$4,'Control Data&amp;Habitat Comparison'!F64&lt;='Parameter Ranges for Species'!F$4),1,0)</f>
        <v>1</v>
      </c>
      <c r="Y64">
        <f t="shared" si="1"/>
        <v>5</v>
      </c>
      <c r="AF64">
        <f t="shared" si="2"/>
        <v>1</v>
      </c>
    </row>
    <row r="65" spans="1:32" x14ac:dyDescent="0.25">
      <c r="A65" t="s">
        <v>6</v>
      </c>
      <c r="B65">
        <v>49.5</v>
      </c>
      <c r="C65">
        <v>9.1440000000000007E-2</v>
      </c>
      <c r="D65">
        <v>0.31680805938494166</v>
      </c>
      <c r="E65">
        <v>91</v>
      </c>
      <c r="F65">
        <v>3</v>
      </c>
      <c r="H65">
        <f>IF(AND(B65&gt;='Parameter Ranges for Species'!G$11,'Control Data&amp;Habitat Comparison'!B65&lt;='Parameter Ranges for Species'!B$11),1,0)</f>
        <v>0</v>
      </c>
      <c r="I65">
        <f>IF(AND(C65&gt;='Parameter Ranges for Species'!H$11,'Control Data&amp;Habitat Comparison'!C65&lt;='Parameter Ranges for Species'!C$11),1,0)</f>
        <v>1</v>
      </c>
      <c r="J65">
        <f>IF(AND(D65&gt;='Parameter Ranges for Species'!I$11,'Control Data&amp;Habitat Comparison'!D65&lt;='Parameter Ranges for Species'!D$11),1,0)</f>
        <v>1</v>
      </c>
      <c r="K65">
        <f>IF(AND(E65&gt;='Parameter Ranges for Species'!J$11,'Control Data&amp;Habitat Comparison'!E65&lt;='Parameter Ranges for Species'!E$11),1,0)</f>
        <v>1</v>
      </c>
      <c r="L65">
        <f>IF(AND(F65&gt;='Parameter Ranges for Species'!K$11,'Control Data&amp;Habitat Comparison'!F65&lt;='Parameter Ranges for Species'!F$11),1,0)</f>
        <v>1</v>
      </c>
      <c r="M65">
        <f t="shared" si="0"/>
        <v>4</v>
      </c>
      <c r="T65">
        <f>IF(AND(B65&gt;='Parameter Ranges for Species'!G$4,'Control Data&amp;Habitat Comparison'!B65&lt;='Parameter Ranges for Species'!B$4),1,0)</f>
        <v>1</v>
      </c>
      <c r="U65">
        <f>IF(AND(C65&gt;='Parameter Ranges for Species'!H$4,'Control Data&amp;Habitat Comparison'!C65&lt;='Parameter Ranges for Species'!C$4),1,0)</f>
        <v>1</v>
      </c>
      <c r="V65">
        <f>IF(AND(D65&gt;='Parameter Ranges for Species'!I$4,'Control Data&amp;Habitat Comparison'!D65&lt;='Parameter Ranges for Species'!D$4),1,0)</f>
        <v>1</v>
      </c>
      <c r="W65">
        <f>IF(AND(E65&gt;='Parameter Ranges for Species'!J$4,'Control Data&amp;Habitat Comparison'!E65&lt;='Parameter Ranges for Species'!E$4),1,0)</f>
        <v>1</v>
      </c>
      <c r="X65">
        <f>IF(AND(F65&gt;='Parameter Ranges for Species'!K$4,'Control Data&amp;Habitat Comparison'!F65&lt;='Parameter Ranges for Species'!F$4),1,0)</f>
        <v>1</v>
      </c>
      <c r="Y65">
        <f t="shared" si="1"/>
        <v>5</v>
      </c>
      <c r="AF65">
        <f t="shared" si="2"/>
        <v>1</v>
      </c>
    </row>
    <row r="66" spans="1:32" x14ac:dyDescent="0.25">
      <c r="A66" t="s">
        <v>6</v>
      </c>
      <c r="B66">
        <v>54</v>
      </c>
      <c r="C66">
        <v>9.1440000000000007E-2</v>
      </c>
      <c r="D66">
        <v>0.24655355249204666</v>
      </c>
      <c r="E66">
        <v>85</v>
      </c>
      <c r="F66">
        <v>3</v>
      </c>
      <c r="H66">
        <f>IF(AND(B66&gt;='Parameter Ranges for Species'!G$11,'Control Data&amp;Habitat Comparison'!B66&lt;='Parameter Ranges for Species'!B$11),1,0)</f>
        <v>0</v>
      </c>
      <c r="I66">
        <f>IF(AND(C66&gt;='Parameter Ranges for Species'!H$11,'Control Data&amp;Habitat Comparison'!C66&lt;='Parameter Ranges for Species'!C$11),1,0)</f>
        <v>1</v>
      </c>
      <c r="J66">
        <f>IF(AND(D66&gt;='Parameter Ranges for Species'!I$11,'Control Data&amp;Habitat Comparison'!D66&lt;='Parameter Ranges for Species'!D$11),1,0)</f>
        <v>1</v>
      </c>
      <c r="K66">
        <f>IF(AND(E66&gt;='Parameter Ranges for Species'!J$11,'Control Data&amp;Habitat Comparison'!E66&lt;='Parameter Ranges for Species'!E$11),1,0)</f>
        <v>1</v>
      </c>
      <c r="L66">
        <f>IF(AND(F66&gt;='Parameter Ranges for Species'!K$11,'Control Data&amp;Habitat Comparison'!F66&lt;='Parameter Ranges for Species'!F$11),1,0)</f>
        <v>1</v>
      </c>
      <c r="M66">
        <f t="shared" ref="M66:M129" si="3">SUM(H66:L66)</f>
        <v>4</v>
      </c>
      <c r="T66">
        <f>IF(AND(B66&gt;='Parameter Ranges for Species'!G$4,'Control Data&amp;Habitat Comparison'!B66&lt;='Parameter Ranges for Species'!B$4),1,0)</f>
        <v>1</v>
      </c>
      <c r="U66">
        <f>IF(AND(C66&gt;='Parameter Ranges for Species'!H$4,'Control Data&amp;Habitat Comparison'!C66&lt;='Parameter Ranges for Species'!C$4),1,0)</f>
        <v>1</v>
      </c>
      <c r="V66">
        <f>IF(AND(D66&gt;='Parameter Ranges for Species'!I$4,'Control Data&amp;Habitat Comparison'!D66&lt;='Parameter Ranges for Species'!D$4),1,0)</f>
        <v>1</v>
      </c>
      <c r="W66">
        <f>IF(AND(E66&gt;='Parameter Ranges for Species'!J$4,'Control Data&amp;Habitat Comparison'!E66&lt;='Parameter Ranges for Species'!E$4),1,0)</f>
        <v>0</v>
      </c>
      <c r="X66">
        <f>IF(AND(F66&gt;='Parameter Ranges for Species'!K$4,'Control Data&amp;Habitat Comparison'!F66&lt;='Parameter Ranges for Species'!F$4),1,0)</f>
        <v>1</v>
      </c>
      <c r="Y66">
        <f t="shared" ref="Y66:Y129" si="4">SUM(T66:X66)</f>
        <v>4</v>
      </c>
      <c r="AF66">
        <f t="shared" ref="AF66:AF121" si="5">IF(OR(AND(M66=5,Y66=5),AND(M66=5,Y66=4),AND(M66=4,Y66=5),AND(M66=4, Y66=4)),1,0)</f>
        <v>1</v>
      </c>
    </row>
    <row r="67" spans="1:32" x14ac:dyDescent="0.25">
      <c r="A67" t="s">
        <v>6</v>
      </c>
      <c r="B67">
        <v>55</v>
      </c>
      <c r="C67">
        <v>0.12192000000000001</v>
      </c>
      <c r="D67">
        <v>0.19220572640509015</v>
      </c>
      <c r="E67">
        <v>95</v>
      </c>
      <c r="F67">
        <v>3</v>
      </c>
      <c r="H67">
        <f>IF(AND(B67&gt;='Parameter Ranges for Species'!G$11,'Control Data&amp;Habitat Comparison'!B67&lt;='Parameter Ranges for Species'!B$11),1,0)</f>
        <v>0</v>
      </c>
      <c r="I67">
        <f>IF(AND(C67&gt;='Parameter Ranges for Species'!H$11,'Control Data&amp;Habitat Comparison'!C67&lt;='Parameter Ranges for Species'!C$11),1,0)</f>
        <v>1</v>
      </c>
      <c r="J67">
        <f>IF(AND(D67&gt;='Parameter Ranges for Species'!I$11,'Control Data&amp;Habitat Comparison'!D67&lt;='Parameter Ranges for Species'!D$11),1,0)</f>
        <v>1</v>
      </c>
      <c r="K67">
        <f>IF(AND(E67&gt;='Parameter Ranges for Species'!J$11,'Control Data&amp;Habitat Comparison'!E67&lt;='Parameter Ranges for Species'!E$11),1,0)</f>
        <v>1</v>
      </c>
      <c r="L67">
        <f>IF(AND(F67&gt;='Parameter Ranges for Species'!K$11,'Control Data&amp;Habitat Comparison'!F67&lt;='Parameter Ranges for Species'!F$11),1,0)</f>
        <v>1</v>
      </c>
      <c r="M67">
        <f t="shared" si="3"/>
        <v>4</v>
      </c>
      <c r="T67">
        <f>IF(AND(B67&gt;='Parameter Ranges for Species'!G$4,'Control Data&amp;Habitat Comparison'!B67&lt;='Parameter Ranges for Species'!B$4),1,0)</f>
        <v>0</v>
      </c>
      <c r="U67">
        <f>IF(AND(C67&gt;='Parameter Ranges for Species'!H$4,'Control Data&amp;Habitat Comparison'!C67&lt;='Parameter Ranges for Species'!C$4),1,0)</f>
        <v>1</v>
      </c>
      <c r="V67">
        <f>IF(AND(D67&gt;='Parameter Ranges for Species'!I$4,'Control Data&amp;Habitat Comparison'!D67&lt;='Parameter Ranges for Species'!D$4),1,0)</f>
        <v>1</v>
      </c>
      <c r="W67">
        <f>IF(AND(E67&gt;='Parameter Ranges for Species'!J$4,'Control Data&amp;Habitat Comparison'!E67&lt;='Parameter Ranges for Species'!E$4),1,0)</f>
        <v>1</v>
      </c>
      <c r="X67">
        <f>IF(AND(F67&gt;='Parameter Ranges for Species'!K$4,'Control Data&amp;Habitat Comparison'!F67&lt;='Parameter Ranges for Species'!F$4),1,0)</f>
        <v>1</v>
      </c>
      <c r="Y67">
        <f t="shared" si="4"/>
        <v>4</v>
      </c>
      <c r="AF67">
        <f t="shared" si="5"/>
        <v>1</v>
      </c>
    </row>
    <row r="68" spans="1:32" x14ac:dyDescent="0.25">
      <c r="A68" t="s">
        <v>6</v>
      </c>
      <c r="B68">
        <v>23.5</v>
      </c>
      <c r="C68">
        <v>0.18288000000000001</v>
      </c>
      <c r="D68">
        <v>0.31283138918345704</v>
      </c>
      <c r="E68">
        <v>70</v>
      </c>
      <c r="F68">
        <v>3</v>
      </c>
      <c r="H68">
        <f>IF(AND(B68&gt;='Parameter Ranges for Species'!G$11,'Control Data&amp;Habitat Comparison'!B68&lt;='Parameter Ranges for Species'!B$11),1,0)</f>
        <v>1</v>
      </c>
      <c r="I68">
        <f>IF(AND(C68&gt;='Parameter Ranges for Species'!H$11,'Control Data&amp;Habitat Comparison'!C68&lt;='Parameter Ranges for Species'!C$11),1,0)</f>
        <v>1</v>
      </c>
      <c r="J68">
        <f>IF(AND(D68&gt;='Parameter Ranges for Species'!I$11,'Control Data&amp;Habitat Comparison'!D68&lt;='Parameter Ranges for Species'!D$11),1,0)</f>
        <v>1</v>
      </c>
      <c r="K68">
        <f>IF(AND(E68&gt;='Parameter Ranges for Species'!J$11,'Control Data&amp;Habitat Comparison'!E68&lt;='Parameter Ranges for Species'!E$11),1,0)</f>
        <v>1</v>
      </c>
      <c r="L68">
        <f>IF(AND(F68&gt;='Parameter Ranges for Species'!K$11,'Control Data&amp;Habitat Comparison'!F68&lt;='Parameter Ranges for Species'!F$11),1,0)</f>
        <v>1</v>
      </c>
      <c r="M68">
        <f t="shared" si="3"/>
        <v>5</v>
      </c>
      <c r="T68">
        <f>IF(AND(B68&gt;='Parameter Ranges for Species'!G$4,'Control Data&amp;Habitat Comparison'!B68&lt;='Parameter Ranges for Species'!B$4),1,0)</f>
        <v>1</v>
      </c>
      <c r="U68">
        <f>IF(AND(C68&gt;='Parameter Ranges for Species'!H$4,'Control Data&amp;Habitat Comparison'!C68&lt;='Parameter Ranges for Species'!C$4),1,0)</f>
        <v>1</v>
      </c>
      <c r="V68">
        <f>IF(AND(D68&gt;='Parameter Ranges for Species'!I$4,'Control Data&amp;Habitat Comparison'!D68&lt;='Parameter Ranges for Species'!D$4),1,0)</f>
        <v>1</v>
      </c>
      <c r="W68">
        <f>IF(AND(E68&gt;='Parameter Ranges for Species'!J$4,'Control Data&amp;Habitat Comparison'!E68&lt;='Parameter Ranges for Species'!E$4),1,0)</f>
        <v>0</v>
      </c>
      <c r="X68">
        <f>IF(AND(F68&gt;='Parameter Ranges for Species'!K$4,'Control Data&amp;Habitat Comparison'!F68&lt;='Parameter Ranges for Species'!F$4),1,0)</f>
        <v>1</v>
      </c>
      <c r="Y68">
        <f t="shared" si="4"/>
        <v>4</v>
      </c>
      <c r="AF68">
        <f t="shared" si="5"/>
        <v>1</v>
      </c>
    </row>
    <row r="69" spans="1:32" x14ac:dyDescent="0.25">
      <c r="A69" t="s">
        <v>6</v>
      </c>
      <c r="B69">
        <v>50</v>
      </c>
      <c r="C69">
        <v>0.12192000000000001</v>
      </c>
      <c r="D69">
        <v>0.19750795334040297</v>
      </c>
      <c r="E69">
        <v>94</v>
      </c>
      <c r="F69">
        <v>3</v>
      </c>
      <c r="H69">
        <f>IF(AND(B69&gt;='Parameter Ranges for Species'!G$11,'Control Data&amp;Habitat Comparison'!B69&lt;='Parameter Ranges for Species'!B$11),1,0)</f>
        <v>0</v>
      </c>
      <c r="I69">
        <f>IF(AND(C69&gt;='Parameter Ranges for Species'!H$11,'Control Data&amp;Habitat Comparison'!C69&lt;='Parameter Ranges for Species'!C$11),1,0)</f>
        <v>1</v>
      </c>
      <c r="J69">
        <f>IF(AND(D69&gt;='Parameter Ranges for Species'!I$11,'Control Data&amp;Habitat Comparison'!D69&lt;='Parameter Ranges for Species'!D$11),1,0)</f>
        <v>1</v>
      </c>
      <c r="K69">
        <f>IF(AND(E69&gt;='Parameter Ranges for Species'!J$11,'Control Data&amp;Habitat Comparison'!E69&lt;='Parameter Ranges for Species'!E$11),1,0)</f>
        <v>1</v>
      </c>
      <c r="L69">
        <f>IF(AND(F69&gt;='Parameter Ranges for Species'!K$11,'Control Data&amp;Habitat Comparison'!F69&lt;='Parameter Ranges for Species'!F$11),1,0)</f>
        <v>1</v>
      </c>
      <c r="M69">
        <f t="shared" si="3"/>
        <v>4</v>
      </c>
      <c r="T69">
        <f>IF(AND(B69&gt;='Parameter Ranges for Species'!G$4,'Control Data&amp;Habitat Comparison'!B69&lt;='Parameter Ranges for Species'!B$4),1,0)</f>
        <v>1</v>
      </c>
      <c r="U69">
        <f>IF(AND(C69&gt;='Parameter Ranges for Species'!H$4,'Control Data&amp;Habitat Comparison'!C69&lt;='Parameter Ranges for Species'!C$4),1,0)</f>
        <v>1</v>
      </c>
      <c r="V69">
        <f>IF(AND(D69&gt;='Parameter Ranges for Species'!I$4,'Control Data&amp;Habitat Comparison'!D69&lt;='Parameter Ranges for Species'!D$4),1,0)</f>
        <v>1</v>
      </c>
      <c r="W69">
        <f>IF(AND(E69&gt;='Parameter Ranges for Species'!J$4,'Control Data&amp;Habitat Comparison'!E69&lt;='Parameter Ranges for Species'!E$4),1,0)</f>
        <v>1</v>
      </c>
      <c r="X69">
        <f>IF(AND(F69&gt;='Parameter Ranges for Species'!K$4,'Control Data&amp;Habitat Comparison'!F69&lt;='Parameter Ranges for Species'!F$4),1,0)</f>
        <v>1</v>
      </c>
      <c r="Y69">
        <f t="shared" si="4"/>
        <v>5</v>
      </c>
      <c r="AF69">
        <f t="shared" si="5"/>
        <v>1</v>
      </c>
    </row>
    <row r="70" spans="1:32" x14ac:dyDescent="0.25">
      <c r="A70" t="s">
        <v>6</v>
      </c>
      <c r="B70">
        <v>19.5</v>
      </c>
      <c r="C70">
        <v>0.27432000000000001</v>
      </c>
      <c r="D70">
        <v>0.25185577942735948</v>
      </c>
      <c r="E70">
        <v>63</v>
      </c>
      <c r="F70">
        <v>3</v>
      </c>
      <c r="H70">
        <f>IF(AND(B70&gt;='Parameter Ranges for Species'!G$11,'Control Data&amp;Habitat Comparison'!B70&lt;='Parameter Ranges for Species'!B$11),1,0)</f>
        <v>1</v>
      </c>
      <c r="I70">
        <f>IF(AND(C70&gt;='Parameter Ranges for Species'!H$11,'Control Data&amp;Habitat Comparison'!C70&lt;='Parameter Ranges for Species'!C$11),1,0)</f>
        <v>1</v>
      </c>
      <c r="J70">
        <f>IF(AND(D70&gt;='Parameter Ranges for Species'!I$11,'Control Data&amp;Habitat Comparison'!D70&lt;='Parameter Ranges for Species'!D$11),1,0)</f>
        <v>1</v>
      </c>
      <c r="K70">
        <f>IF(AND(E70&gt;='Parameter Ranges for Species'!J$11,'Control Data&amp;Habitat Comparison'!E70&lt;='Parameter Ranges for Species'!E$11),1,0)</f>
        <v>1</v>
      </c>
      <c r="L70">
        <f>IF(AND(F70&gt;='Parameter Ranges for Species'!K$11,'Control Data&amp;Habitat Comparison'!F70&lt;='Parameter Ranges for Species'!F$11),1,0)</f>
        <v>1</v>
      </c>
      <c r="M70">
        <f t="shared" si="3"/>
        <v>5</v>
      </c>
      <c r="T70">
        <f>IF(AND(B70&gt;='Parameter Ranges for Species'!G$4,'Control Data&amp;Habitat Comparison'!B70&lt;='Parameter Ranges for Species'!B$4),1,0)</f>
        <v>1</v>
      </c>
      <c r="U70">
        <f>IF(AND(C70&gt;='Parameter Ranges for Species'!H$4,'Control Data&amp;Habitat Comparison'!C70&lt;='Parameter Ranges for Species'!C$4),1,0)</f>
        <v>1</v>
      </c>
      <c r="V70">
        <f>IF(AND(D70&gt;='Parameter Ranges for Species'!I$4,'Control Data&amp;Habitat Comparison'!D70&lt;='Parameter Ranges for Species'!D$4),1,0)</f>
        <v>1</v>
      </c>
      <c r="W70">
        <f>IF(AND(E70&gt;='Parameter Ranges for Species'!J$4,'Control Data&amp;Habitat Comparison'!E70&lt;='Parameter Ranges for Species'!E$4),1,0)</f>
        <v>0</v>
      </c>
      <c r="X70">
        <f>IF(AND(F70&gt;='Parameter Ranges for Species'!K$4,'Control Data&amp;Habitat Comparison'!F70&lt;='Parameter Ranges for Species'!F$4),1,0)</f>
        <v>1</v>
      </c>
      <c r="Y70">
        <f t="shared" si="4"/>
        <v>4</v>
      </c>
      <c r="AF70">
        <f t="shared" si="5"/>
        <v>1</v>
      </c>
    </row>
    <row r="71" spans="1:32" x14ac:dyDescent="0.25">
      <c r="A71" t="s">
        <v>6</v>
      </c>
      <c r="B71">
        <v>28</v>
      </c>
      <c r="C71">
        <v>0.33528000000000002</v>
      </c>
      <c r="D71">
        <v>0.22401908801696713</v>
      </c>
      <c r="E71">
        <v>94</v>
      </c>
      <c r="F71">
        <v>4</v>
      </c>
      <c r="H71">
        <f>IF(AND(B71&gt;='Parameter Ranges for Species'!G$11,'Control Data&amp;Habitat Comparison'!B71&lt;='Parameter Ranges for Species'!B$11),1,0)</f>
        <v>1</v>
      </c>
      <c r="I71">
        <f>IF(AND(C71&gt;='Parameter Ranges for Species'!H$11,'Control Data&amp;Habitat Comparison'!C71&lt;='Parameter Ranges for Species'!C$11),1,0)</f>
        <v>0</v>
      </c>
      <c r="J71">
        <f>IF(AND(D71&gt;='Parameter Ranges for Species'!I$11,'Control Data&amp;Habitat Comparison'!D71&lt;='Parameter Ranges for Species'!D$11),1,0)</f>
        <v>1</v>
      </c>
      <c r="K71">
        <f>IF(AND(E71&gt;='Parameter Ranges for Species'!J$11,'Control Data&amp;Habitat Comparison'!E71&lt;='Parameter Ranges for Species'!E$11),1,0)</f>
        <v>1</v>
      </c>
      <c r="L71">
        <f>IF(AND(F71&gt;='Parameter Ranges for Species'!K$11,'Control Data&amp;Habitat Comparison'!F71&lt;='Parameter Ranges for Species'!F$11),1,0)</f>
        <v>1</v>
      </c>
      <c r="M71">
        <f t="shared" si="3"/>
        <v>4</v>
      </c>
      <c r="T71">
        <f>IF(AND(B71&gt;='Parameter Ranges for Species'!G$4,'Control Data&amp;Habitat Comparison'!B71&lt;='Parameter Ranges for Species'!B$4),1,0)</f>
        <v>1</v>
      </c>
      <c r="U71">
        <f>IF(AND(C71&gt;='Parameter Ranges for Species'!H$4,'Control Data&amp;Habitat Comparison'!C71&lt;='Parameter Ranges for Species'!C$4),1,0)</f>
        <v>1</v>
      </c>
      <c r="V71">
        <f>IF(AND(D71&gt;='Parameter Ranges for Species'!I$4,'Control Data&amp;Habitat Comparison'!D71&lt;='Parameter Ranges for Species'!D$4),1,0)</f>
        <v>1</v>
      </c>
      <c r="W71">
        <f>IF(AND(E71&gt;='Parameter Ranges for Species'!J$4,'Control Data&amp;Habitat Comparison'!E71&lt;='Parameter Ranges for Species'!E$4),1,0)</f>
        <v>1</v>
      </c>
      <c r="X71">
        <f>IF(AND(F71&gt;='Parameter Ranges for Species'!K$4,'Control Data&amp;Habitat Comparison'!F71&lt;='Parameter Ranges for Species'!F$4),1,0)</f>
        <v>1</v>
      </c>
      <c r="Y71">
        <f t="shared" si="4"/>
        <v>5</v>
      </c>
      <c r="AF71">
        <f t="shared" si="5"/>
        <v>1</v>
      </c>
    </row>
    <row r="72" spans="1:32" x14ac:dyDescent="0.25">
      <c r="A72" t="s">
        <v>6</v>
      </c>
      <c r="B72">
        <v>32</v>
      </c>
      <c r="C72">
        <v>0.27432000000000001</v>
      </c>
      <c r="D72">
        <v>0.26113467656415695</v>
      </c>
      <c r="E72">
        <v>50</v>
      </c>
      <c r="F72">
        <v>4</v>
      </c>
      <c r="H72">
        <f>IF(AND(B72&gt;='Parameter Ranges for Species'!G$11,'Control Data&amp;Habitat Comparison'!B72&lt;='Parameter Ranges for Species'!B$11),1,0)</f>
        <v>1</v>
      </c>
      <c r="I72">
        <f>IF(AND(C72&gt;='Parameter Ranges for Species'!H$11,'Control Data&amp;Habitat Comparison'!C72&lt;='Parameter Ranges for Species'!C$11),1,0)</f>
        <v>1</v>
      </c>
      <c r="J72">
        <f>IF(AND(D72&gt;='Parameter Ranges for Species'!I$11,'Control Data&amp;Habitat Comparison'!D72&lt;='Parameter Ranges for Species'!D$11),1,0)</f>
        <v>1</v>
      </c>
      <c r="K72">
        <f>IF(AND(E72&gt;='Parameter Ranges for Species'!J$11,'Control Data&amp;Habitat Comparison'!E72&lt;='Parameter Ranges for Species'!E$11),1,0)</f>
        <v>1</v>
      </c>
      <c r="L72">
        <f>IF(AND(F72&gt;='Parameter Ranges for Species'!K$11,'Control Data&amp;Habitat Comparison'!F72&lt;='Parameter Ranges for Species'!F$11),1,0)</f>
        <v>1</v>
      </c>
      <c r="M72">
        <f t="shared" si="3"/>
        <v>5</v>
      </c>
      <c r="T72">
        <f>IF(AND(B72&gt;='Parameter Ranges for Species'!G$4,'Control Data&amp;Habitat Comparison'!B72&lt;='Parameter Ranges for Species'!B$4),1,0)</f>
        <v>1</v>
      </c>
      <c r="U72">
        <f>IF(AND(C72&gt;='Parameter Ranges for Species'!H$4,'Control Data&amp;Habitat Comparison'!C72&lt;='Parameter Ranges for Species'!C$4),1,0)</f>
        <v>1</v>
      </c>
      <c r="V72">
        <f>IF(AND(D72&gt;='Parameter Ranges for Species'!I$4,'Control Data&amp;Habitat Comparison'!D72&lt;='Parameter Ranges for Species'!D$4),1,0)</f>
        <v>1</v>
      </c>
      <c r="W72">
        <f>IF(AND(E72&gt;='Parameter Ranges for Species'!J$4,'Control Data&amp;Habitat Comparison'!E72&lt;='Parameter Ranges for Species'!E$4),1,0)</f>
        <v>0</v>
      </c>
      <c r="X72">
        <f>IF(AND(F72&gt;='Parameter Ranges for Species'!K$4,'Control Data&amp;Habitat Comparison'!F72&lt;='Parameter Ranges for Species'!F$4),1,0)</f>
        <v>1</v>
      </c>
      <c r="Y72">
        <f t="shared" si="4"/>
        <v>4</v>
      </c>
      <c r="AF72">
        <f t="shared" si="5"/>
        <v>1</v>
      </c>
    </row>
    <row r="73" spans="1:32" x14ac:dyDescent="0.25">
      <c r="A73" t="s">
        <v>6</v>
      </c>
      <c r="B73">
        <v>41</v>
      </c>
      <c r="C73">
        <v>0.30480000000000002</v>
      </c>
      <c r="D73">
        <v>0.34464475079533408</v>
      </c>
      <c r="E73">
        <v>86</v>
      </c>
      <c r="F73">
        <v>3</v>
      </c>
      <c r="H73">
        <f>IF(AND(B73&gt;='Parameter Ranges for Species'!G$11,'Control Data&amp;Habitat Comparison'!B73&lt;='Parameter Ranges for Species'!B$11),1,0)</f>
        <v>1</v>
      </c>
      <c r="I73">
        <f>IF(AND(C73&gt;='Parameter Ranges for Species'!H$11,'Control Data&amp;Habitat Comparison'!C73&lt;='Parameter Ranges for Species'!C$11),1,0)</f>
        <v>1</v>
      </c>
      <c r="J73">
        <f>IF(AND(D73&gt;='Parameter Ranges for Species'!I$11,'Control Data&amp;Habitat Comparison'!D73&lt;='Parameter Ranges for Species'!D$11),1,0)</f>
        <v>1</v>
      </c>
      <c r="K73">
        <f>IF(AND(E73&gt;='Parameter Ranges for Species'!J$11,'Control Data&amp;Habitat Comparison'!E73&lt;='Parameter Ranges for Species'!E$11),1,0)</f>
        <v>1</v>
      </c>
      <c r="L73">
        <f>IF(AND(F73&gt;='Parameter Ranges for Species'!K$11,'Control Data&amp;Habitat Comparison'!F73&lt;='Parameter Ranges for Species'!F$11),1,0)</f>
        <v>1</v>
      </c>
      <c r="M73">
        <f t="shared" si="3"/>
        <v>5</v>
      </c>
      <c r="T73">
        <f>IF(AND(B73&gt;='Parameter Ranges for Species'!G$4,'Control Data&amp;Habitat Comparison'!B73&lt;='Parameter Ranges for Species'!B$4),1,0)</f>
        <v>1</v>
      </c>
      <c r="U73">
        <f>IF(AND(C73&gt;='Parameter Ranges for Species'!H$4,'Control Data&amp;Habitat Comparison'!C73&lt;='Parameter Ranges for Species'!C$4),1,0)</f>
        <v>1</v>
      </c>
      <c r="V73">
        <f>IF(AND(D73&gt;='Parameter Ranges for Species'!I$4,'Control Data&amp;Habitat Comparison'!D73&lt;='Parameter Ranges for Species'!D$4),1,0)</f>
        <v>1</v>
      </c>
      <c r="W73">
        <f>IF(AND(E73&gt;='Parameter Ranges for Species'!J$4,'Control Data&amp;Habitat Comparison'!E73&lt;='Parameter Ranges for Species'!E$4),1,0)</f>
        <v>0</v>
      </c>
      <c r="X73">
        <f>IF(AND(F73&gt;='Parameter Ranges for Species'!K$4,'Control Data&amp;Habitat Comparison'!F73&lt;='Parameter Ranges for Species'!F$4),1,0)</f>
        <v>1</v>
      </c>
      <c r="Y73">
        <f t="shared" si="4"/>
        <v>4</v>
      </c>
      <c r="AF73">
        <f t="shared" si="5"/>
        <v>1</v>
      </c>
    </row>
    <row r="74" spans="1:32" x14ac:dyDescent="0.25">
      <c r="A74" t="s">
        <v>6</v>
      </c>
      <c r="B74">
        <v>33</v>
      </c>
      <c r="C74">
        <v>6.0960000000000007E-2</v>
      </c>
      <c r="D74">
        <v>0.24125132555673384</v>
      </c>
      <c r="E74">
        <v>91</v>
      </c>
      <c r="F74">
        <v>4</v>
      </c>
      <c r="H74">
        <f>IF(AND(B74&gt;='Parameter Ranges for Species'!G$11,'Control Data&amp;Habitat Comparison'!B74&lt;='Parameter Ranges for Species'!B$11),1,0)</f>
        <v>1</v>
      </c>
      <c r="I74">
        <f>IF(AND(C74&gt;='Parameter Ranges for Species'!H$11,'Control Data&amp;Habitat Comparison'!C74&lt;='Parameter Ranges for Species'!C$11),1,0)</f>
        <v>1</v>
      </c>
      <c r="J74">
        <f>IF(AND(D74&gt;='Parameter Ranges for Species'!I$11,'Control Data&amp;Habitat Comparison'!D74&lt;='Parameter Ranges for Species'!D$11),1,0)</f>
        <v>1</v>
      </c>
      <c r="K74">
        <f>IF(AND(E74&gt;='Parameter Ranges for Species'!J$11,'Control Data&amp;Habitat Comparison'!E74&lt;='Parameter Ranges for Species'!E$11),1,0)</f>
        <v>1</v>
      </c>
      <c r="L74">
        <f>IF(AND(F74&gt;='Parameter Ranges for Species'!K$11,'Control Data&amp;Habitat Comparison'!F74&lt;='Parameter Ranges for Species'!F$11),1,0)</f>
        <v>1</v>
      </c>
      <c r="M74">
        <f t="shared" si="3"/>
        <v>5</v>
      </c>
      <c r="T74">
        <f>IF(AND(B74&gt;='Parameter Ranges for Species'!G$4,'Control Data&amp;Habitat Comparison'!B74&lt;='Parameter Ranges for Species'!B$4),1,0)</f>
        <v>1</v>
      </c>
      <c r="U74">
        <f>IF(AND(C74&gt;='Parameter Ranges for Species'!H$4,'Control Data&amp;Habitat Comparison'!C74&lt;='Parameter Ranges for Species'!C$4),1,0)</f>
        <v>1</v>
      </c>
      <c r="V74">
        <f>IF(AND(D74&gt;='Parameter Ranges for Species'!I$4,'Control Data&amp;Habitat Comparison'!D74&lt;='Parameter Ranges for Species'!D$4),1,0)</f>
        <v>1</v>
      </c>
      <c r="W74">
        <f>IF(AND(E74&gt;='Parameter Ranges for Species'!J$4,'Control Data&amp;Habitat Comparison'!E74&lt;='Parameter Ranges for Species'!E$4),1,0)</f>
        <v>1</v>
      </c>
      <c r="X74">
        <f>IF(AND(F74&gt;='Parameter Ranges for Species'!K$4,'Control Data&amp;Habitat Comparison'!F74&lt;='Parameter Ranges for Species'!F$4),1,0)</f>
        <v>1</v>
      </c>
      <c r="Y74">
        <f t="shared" si="4"/>
        <v>5</v>
      </c>
      <c r="AF74">
        <f t="shared" si="5"/>
        <v>1</v>
      </c>
    </row>
    <row r="75" spans="1:32" x14ac:dyDescent="0.25">
      <c r="A75" t="s">
        <v>6</v>
      </c>
      <c r="B75">
        <v>35</v>
      </c>
      <c r="C75">
        <v>0.36576000000000003</v>
      </c>
      <c r="D75">
        <v>0.22004241781548251</v>
      </c>
      <c r="E75">
        <v>95</v>
      </c>
      <c r="F75">
        <v>4</v>
      </c>
      <c r="H75">
        <f>IF(AND(B75&gt;='Parameter Ranges for Species'!G$11,'Control Data&amp;Habitat Comparison'!B75&lt;='Parameter Ranges for Species'!B$11),1,0)</f>
        <v>1</v>
      </c>
      <c r="I75">
        <f>IF(AND(C75&gt;='Parameter Ranges for Species'!H$11,'Control Data&amp;Habitat Comparison'!C75&lt;='Parameter Ranges for Species'!C$11),1,0)</f>
        <v>0</v>
      </c>
      <c r="J75">
        <f>IF(AND(D75&gt;='Parameter Ranges for Species'!I$11,'Control Data&amp;Habitat Comparison'!D75&lt;='Parameter Ranges for Species'!D$11),1,0)</f>
        <v>1</v>
      </c>
      <c r="K75">
        <f>IF(AND(E75&gt;='Parameter Ranges for Species'!J$11,'Control Data&amp;Habitat Comparison'!E75&lt;='Parameter Ranges for Species'!E$11),1,0)</f>
        <v>1</v>
      </c>
      <c r="L75">
        <f>IF(AND(F75&gt;='Parameter Ranges for Species'!K$11,'Control Data&amp;Habitat Comparison'!F75&lt;='Parameter Ranges for Species'!F$11),1,0)</f>
        <v>1</v>
      </c>
      <c r="M75">
        <f t="shared" si="3"/>
        <v>4</v>
      </c>
      <c r="T75">
        <f>IF(AND(B75&gt;='Parameter Ranges for Species'!G$4,'Control Data&amp;Habitat Comparison'!B75&lt;='Parameter Ranges for Species'!B$4),1,0)</f>
        <v>1</v>
      </c>
      <c r="U75">
        <f>IF(AND(C75&gt;='Parameter Ranges for Species'!H$4,'Control Data&amp;Habitat Comparison'!C75&lt;='Parameter Ranges for Species'!C$4),1,0)</f>
        <v>1</v>
      </c>
      <c r="V75">
        <f>IF(AND(D75&gt;='Parameter Ranges for Species'!I$4,'Control Data&amp;Habitat Comparison'!D75&lt;='Parameter Ranges for Species'!D$4),1,0)</f>
        <v>1</v>
      </c>
      <c r="W75">
        <f>IF(AND(E75&gt;='Parameter Ranges for Species'!J$4,'Control Data&amp;Habitat Comparison'!E75&lt;='Parameter Ranges for Species'!E$4),1,0)</f>
        <v>1</v>
      </c>
      <c r="X75">
        <f>IF(AND(F75&gt;='Parameter Ranges for Species'!K$4,'Control Data&amp;Habitat Comparison'!F75&lt;='Parameter Ranges for Species'!F$4),1,0)</f>
        <v>1</v>
      </c>
      <c r="Y75">
        <f t="shared" si="4"/>
        <v>5</v>
      </c>
      <c r="AF75">
        <f t="shared" si="5"/>
        <v>1</v>
      </c>
    </row>
    <row r="76" spans="1:32" x14ac:dyDescent="0.25">
      <c r="A76" t="s">
        <v>6</v>
      </c>
      <c r="B76">
        <v>17</v>
      </c>
      <c r="C76">
        <v>0.33528000000000002</v>
      </c>
      <c r="D76">
        <v>0.20678685047720044</v>
      </c>
      <c r="E76">
        <v>85</v>
      </c>
      <c r="F76">
        <v>4</v>
      </c>
      <c r="H76">
        <f>IF(AND(B76&gt;='Parameter Ranges for Species'!G$11,'Control Data&amp;Habitat Comparison'!B76&lt;='Parameter Ranges for Species'!B$11),1,0)</f>
        <v>1</v>
      </c>
      <c r="I76">
        <f>IF(AND(C76&gt;='Parameter Ranges for Species'!H$11,'Control Data&amp;Habitat Comparison'!C76&lt;='Parameter Ranges for Species'!C$11),1,0)</f>
        <v>0</v>
      </c>
      <c r="J76">
        <f>IF(AND(D76&gt;='Parameter Ranges for Species'!I$11,'Control Data&amp;Habitat Comparison'!D76&lt;='Parameter Ranges for Species'!D$11),1,0)</f>
        <v>1</v>
      </c>
      <c r="K76">
        <f>IF(AND(E76&gt;='Parameter Ranges for Species'!J$11,'Control Data&amp;Habitat Comparison'!E76&lt;='Parameter Ranges for Species'!E$11),1,0)</f>
        <v>1</v>
      </c>
      <c r="L76">
        <f>IF(AND(F76&gt;='Parameter Ranges for Species'!K$11,'Control Data&amp;Habitat Comparison'!F76&lt;='Parameter Ranges for Species'!F$11),1,0)</f>
        <v>1</v>
      </c>
      <c r="M76">
        <f t="shared" si="3"/>
        <v>4</v>
      </c>
      <c r="T76">
        <f>IF(AND(B76&gt;='Parameter Ranges for Species'!G$4,'Control Data&amp;Habitat Comparison'!B76&lt;='Parameter Ranges for Species'!B$4),1,0)</f>
        <v>0</v>
      </c>
      <c r="U76">
        <f>IF(AND(C76&gt;='Parameter Ranges for Species'!H$4,'Control Data&amp;Habitat Comparison'!C76&lt;='Parameter Ranges for Species'!C$4),1,0)</f>
        <v>1</v>
      </c>
      <c r="V76">
        <f>IF(AND(D76&gt;='Parameter Ranges for Species'!I$4,'Control Data&amp;Habitat Comparison'!D76&lt;='Parameter Ranges for Species'!D$4),1,0)</f>
        <v>1</v>
      </c>
      <c r="W76">
        <f>IF(AND(E76&gt;='Parameter Ranges for Species'!J$4,'Control Data&amp;Habitat Comparison'!E76&lt;='Parameter Ranges for Species'!E$4),1,0)</f>
        <v>0</v>
      </c>
      <c r="X76">
        <f>IF(AND(F76&gt;='Parameter Ranges for Species'!K$4,'Control Data&amp;Habitat Comparison'!F76&lt;='Parameter Ranges for Species'!F$4),1,0)</f>
        <v>1</v>
      </c>
      <c r="Y76">
        <f t="shared" si="4"/>
        <v>3</v>
      </c>
      <c r="AF76">
        <f t="shared" si="5"/>
        <v>0</v>
      </c>
    </row>
    <row r="77" spans="1:32" x14ac:dyDescent="0.25">
      <c r="A77" t="s">
        <v>6</v>
      </c>
      <c r="B77">
        <v>26</v>
      </c>
      <c r="C77">
        <v>0.48768000000000006</v>
      </c>
      <c r="D77">
        <v>0.24390243902439024</v>
      </c>
      <c r="E77">
        <v>93</v>
      </c>
      <c r="F77">
        <v>4</v>
      </c>
      <c r="H77">
        <f>IF(AND(B77&gt;='Parameter Ranges for Species'!G$11,'Control Data&amp;Habitat Comparison'!B77&lt;='Parameter Ranges for Species'!B$11),1,0)</f>
        <v>1</v>
      </c>
      <c r="I77">
        <f>IF(AND(C77&gt;='Parameter Ranges for Species'!H$11,'Control Data&amp;Habitat Comparison'!C77&lt;='Parameter Ranges for Species'!C$11),1,0)</f>
        <v>0</v>
      </c>
      <c r="J77">
        <f>IF(AND(D77&gt;='Parameter Ranges for Species'!I$11,'Control Data&amp;Habitat Comparison'!D77&lt;='Parameter Ranges for Species'!D$11),1,0)</f>
        <v>1</v>
      </c>
      <c r="K77">
        <f>IF(AND(E77&gt;='Parameter Ranges for Species'!J$11,'Control Data&amp;Habitat Comparison'!E77&lt;='Parameter Ranges for Species'!E$11),1,0)</f>
        <v>1</v>
      </c>
      <c r="L77">
        <f>IF(AND(F77&gt;='Parameter Ranges for Species'!K$11,'Control Data&amp;Habitat Comparison'!F77&lt;='Parameter Ranges for Species'!F$11),1,0)</f>
        <v>1</v>
      </c>
      <c r="M77">
        <f t="shared" si="3"/>
        <v>4</v>
      </c>
      <c r="T77">
        <f>IF(AND(B77&gt;='Parameter Ranges for Species'!G$4,'Control Data&amp;Habitat Comparison'!B77&lt;='Parameter Ranges for Species'!B$4),1,0)</f>
        <v>1</v>
      </c>
      <c r="U77">
        <f>IF(AND(C77&gt;='Parameter Ranges for Species'!H$4,'Control Data&amp;Habitat Comparison'!C77&lt;='Parameter Ranges for Species'!C$4),1,0)</f>
        <v>0</v>
      </c>
      <c r="V77">
        <f>IF(AND(D77&gt;='Parameter Ranges for Species'!I$4,'Control Data&amp;Habitat Comparison'!D77&lt;='Parameter Ranges for Species'!D$4),1,0)</f>
        <v>1</v>
      </c>
      <c r="W77">
        <f>IF(AND(E77&gt;='Parameter Ranges for Species'!J$4,'Control Data&amp;Habitat Comparison'!E77&lt;='Parameter Ranges for Species'!E$4),1,0)</f>
        <v>1</v>
      </c>
      <c r="X77">
        <f>IF(AND(F77&gt;='Parameter Ranges for Species'!K$4,'Control Data&amp;Habitat Comparison'!F77&lt;='Parameter Ranges for Species'!F$4),1,0)</f>
        <v>1</v>
      </c>
      <c r="Y77">
        <f t="shared" si="4"/>
        <v>4</v>
      </c>
      <c r="AF77">
        <f t="shared" si="5"/>
        <v>1</v>
      </c>
    </row>
    <row r="78" spans="1:32" x14ac:dyDescent="0.25">
      <c r="A78" t="s">
        <v>6</v>
      </c>
      <c r="B78">
        <v>21</v>
      </c>
      <c r="C78">
        <v>0.33528000000000002</v>
      </c>
      <c r="D78">
        <v>0.26246023329798518</v>
      </c>
      <c r="E78">
        <v>83</v>
      </c>
      <c r="F78">
        <v>3</v>
      </c>
      <c r="H78">
        <f>IF(AND(B78&gt;='Parameter Ranges for Species'!G$11,'Control Data&amp;Habitat Comparison'!B78&lt;='Parameter Ranges for Species'!B$11),1,0)</f>
        <v>1</v>
      </c>
      <c r="I78">
        <f>IF(AND(C78&gt;='Parameter Ranges for Species'!H$11,'Control Data&amp;Habitat Comparison'!C78&lt;='Parameter Ranges for Species'!C$11),1,0)</f>
        <v>0</v>
      </c>
      <c r="J78">
        <f>IF(AND(D78&gt;='Parameter Ranges for Species'!I$11,'Control Data&amp;Habitat Comparison'!D78&lt;='Parameter Ranges for Species'!D$11),1,0)</f>
        <v>1</v>
      </c>
      <c r="K78">
        <f>IF(AND(E78&gt;='Parameter Ranges for Species'!J$11,'Control Data&amp;Habitat Comparison'!E78&lt;='Parameter Ranges for Species'!E$11),1,0)</f>
        <v>1</v>
      </c>
      <c r="L78">
        <f>IF(AND(F78&gt;='Parameter Ranges for Species'!K$11,'Control Data&amp;Habitat Comparison'!F78&lt;='Parameter Ranges for Species'!F$11),1,0)</f>
        <v>1</v>
      </c>
      <c r="M78">
        <f t="shared" si="3"/>
        <v>4</v>
      </c>
      <c r="T78">
        <f>IF(AND(B78&gt;='Parameter Ranges for Species'!G$4,'Control Data&amp;Habitat Comparison'!B78&lt;='Parameter Ranges for Species'!B$4),1,0)</f>
        <v>1</v>
      </c>
      <c r="U78">
        <f>IF(AND(C78&gt;='Parameter Ranges for Species'!H$4,'Control Data&amp;Habitat Comparison'!C78&lt;='Parameter Ranges for Species'!C$4),1,0)</f>
        <v>1</v>
      </c>
      <c r="V78">
        <f>IF(AND(D78&gt;='Parameter Ranges for Species'!I$4,'Control Data&amp;Habitat Comparison'!D78&lt;='Parameter Ranges for Species'!D$4),1,0)</f>
        <v>1</v>
      </c>
      <c r="W78">
        <f>IF(AND(E78&gt;='Parameter Ranges for Species'!J$4,'Control Data&amp;Habitat Comparison'!E78&lt;='Parameter Ranges for Species'!E$4),1,0)</f>
        <v>0</v>
      </c>
      <c r="X78">
        <f>IF(AND(F78&gt;='Parameter Ranges for Species'!K$4,'Control Data&amp;Habitat Comparison'!F78&lt;='Parameter Ranges for Species'!F$4),1,0)</f>
        <v>1</v>
      </c>
      <c r="Y78">
        <f t="shared" si="4"/>
        <v>4</v>
      </c>
      <c r="AF78">
        <f t="shared" si="5"/>
        <v>1</v>
      </c>
    </row>
    <row r="79" spans="1:32" x14ac:dyDescent="0.25">
      <c r="A79" t="s">
        <v>6</v>
      </c>
      <c r="B79">
        <v>25</v>
      </c>
      <c r="C79">
        <v>0.30480000000000002</v>
      </c>
      <c r="D79">
        <v>0.10206786850477201</v>
      </c>
      <c r="E79">
        <v>92</v>
      </c>
      <c r="F79">
        <v>4</v>
      </c>
      <c r="H79">
        <f>IF(AND(B79&gt;='Parameter Ranges for Species'!G$11,'Control Data&amp;Habitat Comparison'!B79&lt;='Parameter Ranges for Species'!B$11),1,0)</f>
        <v>1</v>
      </c>
      <c r="I79">
        <f>IF(AND(C79&gt;='Parameter Ranges for Species'!H$11,'Control Data&amp;Habitat Comparison'!C79&lt;='Parameter Ranges for Species'!C$11),1,0)</f>
        <v>1</v>
      </c>
      <c r="J79">
        <f>IF(AND(D79&gt;='Parameter Ranges for Species'!I$11,'Control Data&amp;Habitat Comparison'!D79&lt;='Parameter Ranges for Species'!D$11),1,0)</f>
        <v>1</v>
      </c>
      <c r="K79">
        <f>IF(AND(E79&gt;='Parameter Ranges for Species'!J$11,'Control Data&amp;Habitat Comparison'!E79&lt;='Parameter Ranges for Species'!E$11),1,0)</f>
        <v>1</v>
      </c>
      <c r="L79">
        <f>IF(AND(F79&gt;='Parameter Ranges for Species'!K$11,'Control Data&amp;Habitat Comparison'!F79&lt;='Parameter Ranges for Species'!F$11),1,0)</f>
        <v>1</v>
      </c>
      <c r="M79">
        <f t="shared" si="3"/>
        <v>5</v>
      </c>
      <c r="T79">
        <f>IF(AND(B79&gt;='Parameter Ranges for Species'!G$4,'Control Data&amp;Habitat Comparison'!B79&lt;='Parameter Ranges for Species'!B$4),1,0)</f>
        <v>1</v>
      </c>
      <c r="U79">
        <f>IF(AND(C79&gt;='Parameter Ranges for Species'!H$4,'Control Data&amp;Habitat Comparison'!C79&lt;='Parameter Ranges for Species'!C$4),1,0)</f>
        <v>1</v>
      </c>
      <c r="V79">
        <f>IF(AND(D79&gt;='Parameter Ranges for Species'!I$4,'Control Data&amp;Habitat Comparison'!D79&lt;='Parameter Ranges for Species'!D$4),1,0)</f>
        <v>1</v>
      </c>
      <c r="W79">
        <f>IF(AND(E79&gt;='Parameter Ranges for Species'!J$4,'Control Data&amp;Habitat Comparison'!E79&lt;='Parameter Ranges for Species'!E$4),1,0)</f>
        <v>1</v>
      </c>
      <c r="X79">
        <f>IF(AND(F79&gt;='Parameter Ranges for Species'!K$4,'Control Data&amp;Habitat Comparison'!F79&lt;='Parameter Ranges for Species'!F$4),1,0)</f>
        <v>1</v>
      </c>
      <c r="Y79">
        <f t="shared" si="4"/>
        <v>5</v>
      </c>
      <c r="AF79">
        <f t="shared" si="5"/>
        <v>1</v>
      </c>
    </row>
    <row r="80" spans="1:32" x14ac:dyDescent="0.25">
      <c r="A80" t="s">
        <v>6</v>
      </c>
      <c r="B80">
        <v>28</v>
      </c>
      <c r="C80">
        <v>0.60960000000000003</v>
      </c>
      <c r="D80">
        <v>0.2664369034994698</v>
      </c>
      <c r="E80">
        <v>92</v>
      </c>
      <c r="F80">
        <v>3</v>
      </c>
      <c r="H80">
        <f>IF(AND(B80&gt;='Parameter Ranges for Species'!G$11,'Control Data&amp;Habitat Comparison'!B80&lt;='Parameter Ranges for Species'!B$11),1,0)</f>
        <v>1</v>
      </c>
      <c r="I80">
        <f>IF(AND(C80&gt;='Parameter Ranges for Species'!H$11,'Control Data&amp;Habitat Comparison'!C80&lt;='Parameter Ranges for Species'!C$11),1,0)</f>
        <v>0</v>
      </c>
      <c r="J80">
        <f>IF(AND(D80&gt;='Parameter Ranges for Species'!I$11,'Control Data&amp;Habitat Comparison'!D80&lt;='Parameter Ranges for Species'!D$11),1,0)</f>
        <v>1</v>
      </c>
      <c r="K80">
        <f>IF(AND(E80&gt;='Parameter Ranges for Species'!J$11,'Control Data&amp;Habitat Comparison'!E80&lt;='Parameter Ranges for Species'!E$11),1,0)</f>
        <v>1</v>
      </c>
      <c r="L80">
        <f>IF(AND(F80&gt;='Parameter Ranges for Species'!K$11,'Control Data&amp;Habitat Comparison'!F80&lt;='Parameter Ranges for Species'!F$11),1,0)</f>
        <v>1</v>
      </c>
      <c r="M80">
        <f t="shared" si="3"/>
        <v>4</v>
      </c>
      <c r="T80">
        <f>IF(AND(B80&gt;='Parameter Ranges for Species'!G$4,'Control Data&amp;Habitat Comparison'!B80&lt;='Parameter Ranges for Species'!B$4),1,0)</f>
        <v>1</v>
      </c>
      <c r="U80">
        <f>IF(AND(C80&gt;='Parameter Ranges for Species'!H$4,'Control Data&amp;Habitat Comparison'!C80&lt;='Parameter Ranges for Species'!C$4),1,0)</f>
        <v>0</v>
      </c>
      <c r="V80">
        <f>IF(AND(D80&gt;='Parameter Ranges for Species'!I$4,'Control Data&amp;Habitat Comparison'!D80&lt;='Parameter Ranges for Species'!D$4),1,0)</f>
        <v>1</v>
      </c>
      <c r="W80">
        <f>IF(AND(E80&gt;='Parameter Ranges for Species'!J$4,'Control Data&amp;Habitat Comparison'!E80&lt;='Parameter Ranges for Species'!E$4),1,0)</f>
        <v>1</v>
      </c>
      <c r="X80">
        <f>IF(AND(F80&gt;='Parameter Ranges for Species'!K$4,'Control Data&amp;Habitat Comparison'!F80&lt;='Parameter Ranges for Species'!F$4),1,0)</f>
        <v>1</v>
      </c>
      <c r="Y80">
        <f t="shared" si="4"/>
        <v>4</v>
      </c>
      <c r="AF80">
        <f t="shared" si="5"/>
        <v>1</v>
      </c>
    </row>
    <row r="81" spans="1:33" x14ac:dyDescent="0.25">
      <c r="A81" t="s">
        <v>6</v>
      </c>
      <c r="B81">
        <v>13</v>
      </c>
      <c r="C81">
        <v>0.70104</v>
      </c>
      <c r="D81">
        <v>0.12857900318133617</v>
      </c>
      <c r="E81">
        <v>96</v>
      </c>
      <c r="F81">
        <v>5</v>
      </c>
      <c r="H81">
        <f>IF(AND(B81&gt;='Parameter Ranges for Species'!G$11,'Control Data&amp;Habitat Comparison'!B81&lt;='Parameter Ranges for Species'!B$11),1,0)</f>
        <v>1</v>
      </c>
      <c r="I81">
        <f>IF(AND(C81&gt;='Parameter Ranges for Species'!H$11,'Control Data&amp;Habitat Comparison'!C81&lt;='Parameter Ranges for Species'!C$11),1,0)</f>
        <v>0</v>
      </c>
      <c r="J81">
        <f>IF(AND(D81&gt;='Parameter Ranges for Species'!I$11,'Control Data&amp;Habitat Comparison'!D81&lt;='Parameter Ranges for Species'!D$11),1,0)</f>
        <v>1</v>
      </c>
      <c r="K81">
        <f>IF(AND(E81&gt;='Parameter Ranges for Species'!J$11,'Control Data&amp;Habitat Comparison'!E81&lt;='Parameter Ranges for Species'!E$11),1,0)</f>
        <v>1</v>
      </c>
      <c r="L81">
        <f>IF(AND(F81&gt;='Parameter Ranges for Species'!K$11,'Control Data&amp;Habitat Comparison'!F81&lt;='Parameter Ranges for Species'!F$11),1,0)</f>
        <v>1</v>
      </c>
      <c r="M81">
        <f t="shared" si="3"/>
        <v>4</v>
      </c>
      <c r="T81">
        <f>IF(AND(B81&gt;='Parameter Ranges for Species'!G$4,'Control Data&amp;Habitat Comparison'!B81&lt;='Parameter Ranges for Species'!B$4),1,0)</f>
        <v>0</v>
      </c>
      <c r="U81">
        <f>IF(AND(C81&gt;='Parameter Ranges for Species'!H$4,'Control Data&amp;Habitat Comparison'!C81&lt;='Parameter Ranges for Species'!C$4),1,0)</f>
        <v>0</v>
      </c>
      <c r="V81">
        <f>IF(AND(D81&gt;='Parameter Ranges for Species'!I$4,'Control Data&amp;Habitat Comparison'!D81&lt;='Parameter Ranges for Species'!D$4),1,0)</f>
        <v>1</v>
      </c>
      <c r="W81">
        <f>IF(AND(E81&gt;='Parameter Ranges for Species'!J$4,'Control Data&amp;Habitat Comparison'!E81&lt;='Parameter Ranges for Species'!E$4),1,0)</f>
        <v>1</v>
      </c>
      <c r="X81">
        <f>IF(AND(F81&gt;='Parameter Ranges for Species'!K$4,'Control Data&amp;Habitat Comparison'!F81&lt;='Parameter Ranges for Species'!F$4),1,0)</f>
        <v>1</v>
      </c>
      <c r="Y81">
        <f t="shared" si="4"/>
        <v>3</v>
      </c>
      <c r="AF81">
        <f t="shared" si="5"/>
        <v>0</v>
      </c>
    </row>
    <row r="82" spans="1:33" x14ac:dyDescent="0.25">
      <c r="A82" t="s">
        <v>11</v>
      </c>
      <c r="B82">
        <v>37.5</v>
      </c>
      <c r="C82">
        <v>0.15240000000000001</v>
      </c>
      <c r="D82">
        <v>0.14255469301340862</v>
      </c>
      <c r="E82">
        <v>58</v>
      </c>
      <c r="F82">
        <v>4</v>
      </c>
      <c r="H82">
        <f>IF(AND(B82&gt;='Parameter Ranges for Species'!G$12,'Control Data&amp;Habitat Comparison'!B82&lt;='Parameter Ranges for Species'!B$12),1,0)</f>
        <v>1</v>
      </c>
      <c r="I82">
        <f>IF(AND(C82&gt;='Parameter Ranges for Species'!H$12,'Control Data&amp;Habitat Comparison'!C82&lt;='Parameter Ranges for Species'!C$12),1,0)</f>
        <v>1</v>
      </c>
      <c r="J82">
        <f>IF(AND(D82&gt;='Parameter Ranges for Species'!I$12,'Control Data&amp;Habitat Comparison'!D82&lt;='Parameter Ranges for Species'!D$12),1,0)</f>
        <v>1</v>
      </c>
      <c r="K82">
        <f>IF(AND(E82&gt;='Parameter Ranges for Species'!J$12,'Control Data&amp;Habitat Comparison'!E82&lt;='Parameter Ranges for Species'!E$12),1,0)</f>
        <v>1</v>
      </c>
      <c r="L82">
        <f>IF(AND(F82&gt;='Parameter Ranges for Species'!K$12,'Control Data&amp;Habitat Comparison'!F82&lt;='Parameter Ranges for Species'!F$12),1,0)</f>
        <v>0</v>
      </c>
      <c r="M82">
        <f t="shared" si="3"/>
        <v>4</v>
      </c>
      <c r="N82">
        <f>COUNTIF($M82:$M121,5)</f>
        <v>8</v>
      </c>
      <c r="O82">
        <f>COUNTIF($M82:$M121,4)</f>
        <v>21</v>
      </c>
      <c r="P82">
        <f>COUNTIF($M82:$M121,3)</f>
        <v>10</v>
      </c>
      <c r="Q82">
        <f>COUNTIF($M82:$M121,2)</f>
        <v>1</v>
      </c>
      <c r="R82">
        <f>COUNTIF($M82:$M121,1)</f>
        <v>0</v>
      </c>
      <c r="S82">
        <f>COUNTIF($M82:$M121,0)</f>
        <v>0</v>
      </c>
      <c r="T82">
        <f>IF(AND(B82&gt;='Parameter Ranges for Species'!G$5,'Control Data&amp;Habitat Comparison'!B82&lt;='Parameter Ranges for Species'!B$5),1,0)</f>
        <v>1</v>
      </c>
      <c r="U82">
        <f>IF(AND(C82&gt;='Parameter Ranges for Species'!H$5,'Control Data&amp;Habitat Comparison'!C82&lt;='Parameter Ranges for Species'!C$5),1,0)</f>
        <v>1</v>
      </c>
      <c r="V82">
        <f>IF(AND(D82&gt;='Parameter Ranges for Species'!I$5,'Control Data&amp;Habitat Comparison'!D82&lt;='Parameter Ranges for Species'!D$5),1,0)</f>
        <v>1</v>
      </c>
      <c r="W82">
        <f>IF(AND(E82&gt;='Parameter Ranges for Species'!J$5,'Control Data&amp;Habitat Comparison'!E82&lt;='Parameter Ranges for Species'!E$5),1,0)</f>
        <v>1</v>
      </c>
      <c r="X82">
        <f>IF(AND(F82&gt;='Parameter Ranges for Species'!K$5,'Control Data&amp;Habitat Comparison'!F82&lt;='Parameter Ranges for Species'!F$5),1,0)</f>
        <v>1</v>
      </c>
      <c r="Y82">
        <f t="shared" si="4"/>
        <v>5</v>
      </c>
      <c r="Z82">
        <f>COUNTIF($Y82:$Y121,5)</f>
        <v>16</v>
      </c>
      <c r="AA82">
        <f>COUNTIF($Y82:$Y121,4)</f>
        <v>20</v>
      </c>
      <c r="AB82">
        <f>COUNTIF($Y82:$Y121,3)</f>
        <v>4</v>
      </c>
      <c r="AC82">
        <f>COUNTIF($Y82:$Y121,2)</f>
        <v>0</v>
      </c>
      <c r="AD82">
        <f>COUNTIF($Y82:$Y121,1)</f>
        <v>0</v>
      </c>
      <c r="AE82">
        <f>COUNTIF($Y82:$Y121,0)</f>
        <v>0</v>
      </c>
      <c r="AF82">
        <f t="shared" si="5"/>
        <v>1</v>
      </c>
      <c r="AG82">
        <f>SUM(AF82:AF121)</f>
        <v>25</v>
      </c>
    </row>
    <row r="83" spans="1:33" x14ac:dyDescent="0.25">
      <c r="A83" t="s">
        <v>11</v>
      </c>
      <c r="B83">
        <v>36</v>
      </c>
      <c r="C83">
        <v>0.18288000000000001</v>
      </c>
      <c r="D83">
        <v>0.21312632321806635</v>
      </c>
      <c r="E83">
        <v>28</v>
      </c>
      <c r="F83">
        <v>1</v>
      </c>
      <c r="H83">
        <f>IF(AND(B83&gt;='Parameter Ranges for Species'!G$12,'Control Data&amp;Habitat Comparison'!B83&lt;='Parameter Ranges for Species'!B$12),1,0)</f>
        <v>1</v>
      </c>
      <c r="I83">
        <f>IF(AND(C83&gt;='Parameter Ranges for Species'!H$12,'Control Data&amp;Habitat Comparison'!C83&lt;='Parameter Ranges for Species'!C$12),1,0)</f>
        <v>1</v>
      </c>
      <c r="J83">
        <f>IF(AND(D83&gt;='Parameter Ranges for Species'!I$12,'Control Data&amp;Habitat Comparison'!D83&lt;='Parameter Ranges for Species'!D$12),1,0)</f>
        <v>1</v>
      </c>
      <c r="K83">
        <f>IF(AND(E83&gt;='Parameter Ranges for Species'!J$12,'Control Data&amp;Habitat Comparison'!E83&lt;='Parameter Ranges for Species'!E$12),1,0)</f>
        <v>1</v>
      </c>
      <c r="L83">
        <f>IF(AND(F83&gt;='Parameter Ranges for Species'!K$12,'Control Data&amp;Habitat Comparison'!F83&lt;='Parameter Ranges for Species'!F$12),1,0)</f>
        <v>1</v>
      </c>
      <c r="M83">
        <f t="shared" si="3"/>
        <v>5</v>
      </c>
      <c r="T83">
        <f>IF(AND(B83&gt;='Parameter Ranges for Species'!G$5,'Control Data&amp;Habitat Comparison'!B83&lt;='Parameter Ranges for Species'!B$5),1,0)</f>
        <v>1</v>
      </c>
      <c r="U83">
        <f>IF(AND(C83&gt;='Parameter Ranges for Species'!H$5,'Control Data&amp;Habitat Comparison'!C83&lt;='Parameter Ranges for Species'!C$5),1,0)</f>
        <v>1</v>
      </c>
      <c r="V83">
        <f>IF(AND(D83&gt;='Parameter Ranges for Species'!I$5,'Control Data&amp;Habitat Comparison'!D83&lt;='Parameter Ranges for Species'!D$5),1,0)</f>
        <v>0</v>
      </c>
      <c r="W83">
        <f>IF(AND(E83&gt;='Parameter Ranges for Species'!J$5,'Control Data&amp;Habitat Comparison'!E83&lt;='Parameter Ranges for Species'!E$5),1,0)</f>
        <v>0</v>
      </c>
      <c r="X83">
        <f>IF(AND(F83&gt;='Parameter Ranges for Species'!K$5,'Control Data&amp;Habitat Comparison'!F83&lt;='Parameter Ranges for Species'!F$5),1,0)</f>
        <v>1</v>
      </c>
      <c r="Y83">
        <f t="shared" si="4"/>
        <v>3</v>
      </c>
      <c r="AF83">
        <f t="shared" si="5"/>
        <v>0</v>
      </c>
    </row>
    <row r="84" spans="1:33" x14ac:dyDescent="0.25">
      <c r="A84" t="s">
        <v>11</v>
      </c>
      <c r="B84">
        <v>34</v>
      </c>
      <c r="C84">
        <v>0.15240000000000001</v>
      </c>
      <c r="D84">
        <v>5.5045871559633031E-2</v>
      </c>
      <c r="E84">
        <v>37</v>
      </c>
      <c r="F84">
        <v>5</v>
      </c>
      <c r="H84">
        <f>IF(AND(B84&gt;='Parameter Ranges for Species'!G$12,'Control Data&amp;Habitat Comparison'!B84&lt;='Parameter Ranges for Species'!B$12),1,0)</f>
        <v>1</v>
      </c>
      <c r="I84">
        <f>IF(AND(C84&gt;='Parameter Ranges for Species'!H$12,'Control Data&amp;Habitat Comparison'!C84&lt;='Parameter Ranges for Species'!C$12),1,0)</f>
        <v>1</v>
      </c>
      <c r="J84">
        <f>IF(AND(D84&gt;='Parameter Ranges for Species'!I$12,'Control Data&amp;Habitat Comparison'!D84&lt;='Parameter Ranges for Species'!D$12),1,0)</f>
        <v>0</v>
      </c>
      <c r="K84">
        <f>IF(AND(E84&gt;='Parameter Ranges for Species'!J$12,'Control Data&amp;Habitat Comparison'!E84&lt;='Parameter Ranges for Species'!E$12),1,0)</f>
        <v>1</v>
      </c>
      <c r="L84">
        <f>IF(AND(F84&gt;='Parameter Ranges for Species'!K$12,'Control Data&amp;Habitat Comparison'!F84&lt;='Parameter Ranges for Species'!F$12),1,0)</f>
        <v>0</v>
      </c>
      <c r="M84">
        <f t="shared" si="3"/>
        <v>3</v>
      </c>
      <c r="T84">
        <f>IF(AND(B84&gt;='Parameter Ranges for Species'!G$5,'Control Data&amp;Habitat Comparison'!B84&lt;='Parameter Ranges for Species'!B$5),1,0)</f>
        <v>1</v>
      </c>
      <c r="U84">
        <f>IF(AND(C84&gt;='Parameter Ranges for Species'!H$5,'Control Data&amp;Habitat Comparison'!C84&lt;='Parameter Ranges for Species'!C$5),1,0)</f>
        <v>1</v>
      </c>
      <c r="V84">
        <f>IF(AND(D84&gt;='Parameter Ranges for Species'!I$5,'Control Data&amp;Habitat Comparison'!D84&lt;='Parameter Ranges for Species'!D$5),1,0)</f>
        <v>1</v>
      </c>
      <c r="W84">
        <f>IF(AND(E84&gt;='Parameter Ranges for Species'!J$5,'Control Data&amp;Habitat Comparison'!E84&lt;='Parameter Ranges for Species'!E$5),1,0)</f>
        <v>0</v>
      </c>
      <c r="X84">
        <f>IF(AND(F84&gt;='Parameter Ranges for Species'!K$5,'Control Data&amp;Habitat Comparison'!F84&lt;='Parameter Ranges for Species'!F$5),1,0)</f>
        <v>1</v>
      </c>
      <c r="Y84">
        <f t="shared" si="4"/>
        <v>4</v>
      </c>
      <c r="AF84">
        <f t="shared" si="5"/>
        <v>0</v>
      </c>
    </row>
    <row r="85" spans="1:33" x14ac:dyDescent="0.25">
      <c r="A85" t="s">
        <v>11</v>
      </c>
      <c r="B85">
        <v>37</v>
      </c>
      <c r="C85">
        <v>0.27432000000000001</v>
      </c>
      <c r="D85">
        <v>7.1983062808750886E-2</v>
      </c>
      <c r="E85">
        <v>22</v>
      </c>
      <c r="F85">
        <v>1</v>
      </c>
      <c r="H85">
        <f>IF(AND(B85&gt;='Parameter Ranges for Species'!G$12,'Control Data&amp;Habitat Comparison'!B85&lt;='Parameter Ranges for Species'!B$12),1,0)</f>
        <v>1</v>
      </c>
      <c r="I85">
        <f>IF(AND(C85&gt;='Parameter Ranges for Species'!H$12,'Control Data&amp;Habitat Comparison'!C85&lt;='Parameter Ranges for Species'!C$12),1,0)</f>
        <v>1</v>
      </c>
      <c r="J85">
        <f>IF(AND(D85&gt;='Parameter Ranges for Species'!I$12,'Control Data&amp;Habitat Comparison'!D85&lt;='Parameter Ranges for Species'!D$12),1,0)</f>
        <v>0</v>
      </c>
      <c r="K85">
        <f>IF(AND(E85&gt;='Parameter Ranges for Species'!J$12,'Control Data&amp;Habitat Comparison'!E85&lt;='Parameter Ranges for Species'!E$12),1,0)</f>
        <v>0</v>
      </c>
      <c r="L85">
        <f>IF(AND(F85&gt;='Parameter Ranges for Species'!K$12,'Control Data&amp;Habitat Comparison'!F85&lt;='Parameter Ranges for Species'!F$12),1,0)</f>
        <v>1</v>
      </c>
      <c r="M85">
        <f t="shared" si="3"/>
        <v>3</v>
      </c>
      <c r="T85">
        <f>IF(AND(B85&gt;='Parameter Ranges for Species'!G$5,'Control Data&amp;Habitat Comparison'!B85&lt;='Parameter Ranges for Species'!B$5),1,0)</f>
        <v>1</v>
      </c>
      <c r="U85">
        <f>IF(AND(C85&gt;='Parameter Ranges for Species'!H$5,'Control Data&amp;Habitat Comparison'!C85&lt;='Parameter Ranges for Species'!C$5),1,0)</f>
        <v>1</v>
      </c>
      <c r="V85">
        <f>IF(AND(D85&gt;='Parameter Ranges for Species'!I$5,'Control Data&amp;Habitat Comparison'!D85&lt;='Parameter Ranges for Species'!D$5),1,0)</f>
        <v>1</v>
      </c>
      <c r="W85">
        <f>IF(AND(E85&gt;='Parameter Ranges for Species'!J$5,'Control Data&amp;Habitat Comparison'!E85&lt;='Parameter Ranges for Species'!E$5),1,0)</f>
        <v>0</v>
      </c>
      <c r="X85">
        <f>IF(AND(F85&gt;='Parameter Ranges for Species'!K$5,'Control Data&amp;Habitat Comparison'!F85&lt;='Parameter Ranges for Species'!F$5),1,0)</f>
        <v>1</v>
      </c>
      <c r="Y85">
        <f t="shared" si="4"/>
        <v>4</v>
      </c>
      <c r="AF85">
        <f t="shared" si="5"/>
        <v>0</v>
      </c>
    </row>
    <row r="86" spans="1:33" x14ac:dyDescent="0.25">
      <c r="A86" t="s">
        <v>11</v>
      </c>
      <c r="B86">
        <v>37</v>
      </c>
      <c r="C86">
        <v>0.24384000000000003</v>
      </c>
      <c r="D86">
        <v>0.31757233592095979</v>
      </c>
      <c r="E86">
        <v>80</v>
      </c>
      <c r="F86">
        <v>1</v>
      </c>
      <c r="H86">
        <f>IF(AND(B86&gt;='Parameter Ranges for Species'!G$12,'Control Data&amp;Habitat Comparison'!B86&lt;='Parameter Ranges for Species'!B$12),1,0)</f>
        <v>1</v>
      </c>
      <c r="I86">
        <f>IF(AND(C86&gt;='Parameter Ranges for Species'!H$12,'Control Data&amp;Habitat Comparison'!C86&lt;='Parameter Ranges for Species'!C$12),1,0)</f>
        <v>1</v>
      </c>
      <c r="J86">
        <f>IF(AND(D86&gt;='Parameter Ranges for Species'!I$12,'Control Data&amp;Habitat Comparison'!D86&lt;='Parameter Ranges for Species'!D$12),1,0)</f>
        <v>1</v>
      </c>
      <c r="K86">
        <f>IF(AND(E86&gt;='Parameter Ranges for Species'!J$12,'Control Data&amp;Habitat Comparison'!E86&lt;='Parameter Ranges for Species'!E$12),1,0)</f>
        <v>1</v>
      </c>
      <c r="L86">
        <f>IF(AND(F86&gt;='Parameter Ranges for Species'!K$12,'Control Data&amp;Habitat Comparison'!F86&lt;='Parameter Ranges for Species'!F$12),1,0)</f>
        <v>1</v>
      </c>
      <c r="M86">
        <f t="shared" si="3"/>
        <v>5</v>
      </c>
      <c r="T86">
        <f>IF(AND(B86&gt;='Parameter Ranges for Species'!G$5,'Control Data&amp;Habitat Comparison'!B86&lt;='Parameter Ranges for Species'!B$5),1,0)</f>
        <v>1</v>
      </c>
      <c r="U86">
        <f>IF(AND(C86&gt;='Parameter Ranges for Species'!H$5,'Control Data&amp;Habitat Comparison'!C86&lt;='Parameter Ranges for Species'!C$5),1,0)</f>
        <v>1</v>
      </c>
      <c r="V86">
        <f>IF(AND(D86&gt;='Parameter Ranges for Species'!I$5,'Control Data&amp;Habitat Comparison'!D86&lt;='Parameter Ranges for Species'!D$5),1,0)</f>
        <v>0</v>
      </c>
      <c r="W86">
        <f>IF(AND(E86&gt;='Parameter Ranges for Species'!J$5,'Control Data&amp;Habitat Comparison'!E86&lt;='Parameter Ranges for Species'!E$5),1,0)</f>
        <v>1</v>
      </c>
      <c r="X86">
        <f>IF(AND(F86&gt;='Parameter Ranges for Species'!K$5,'Control Data&amp;Habitat Comparison'!F86&lt;='Parameter Ranges for Species'!F$5),1,0)</f>
        <v>1</v>
      </c>
      <c r="Y86">
        <f t="shared" si="4"/>
        <v>4</v>
      </c>
      <c r="AF86">
        <f t="shared" si="5"/>
        <v>1</v>
      </c>
    </row>
    <row r="87" spans="1:33" x14ac:dyDescent="0.25">
      <c r="A87" t="s">
        <v>11</v>
      </c>
      <c r="B87">
        <v>41.5</v>
      </c>
      <c r="C87">
        <v>0.15240000000000001</v>
      </c>
      <c r="D87">
        <v>0.16372618207480594</v>
      </c>
      <c r="E87">
        <v>38</v>
      </c>
      <c r="F87">
        <v>1</v>
      </c>
      <c r="H87">
        <f>IF(AND(B87&gt;='Parameter Ranges for Species'!G$12,'Control Data&amp;Habitat Comparison'!B87&lt;='Parameter Ranges for Species'!B$12),1,0)</f>
        <v>1</v>
      </c>
      <c r="I87">
        <f>IF(AND(C87&gt;='Parameter Ranges for Species'!H$12,'Control Data&amp;Habitat Comparison'!C87&lt;='Parameter Ranges for Species'!C$12),1,0)</f>
        <v>1</v>
      </c>
      <c r="J87">
        <f>IF(AND(D87&gt;='Parameter Ranges for Species'!I$12,'Control Data&amp;Habitat Comparison'!D87&lt;='Parameter Ranges for Species'!D$12),1,0)</f>
        <v>1</v>
      </c>
      <c r="K87">
        <f>IF(AND(E87&gt;='Parameter Ranges for Species'!J$12,'Control Data&amp;Habitat Comparison'!E87&lt;='Parameter Ranges for Species'!E$12),1,0)</f>
        <v>1</v>
      </c>
      <c r="L87">
        <f>IF(AND(F87&gt;='Parameter Ranges for Species'!K$12,'Control Data&amp;Habitat Comparison'!F87&lt;='Parameter Ranges for Species'!F$12),1,0)</f>
        <v>1</v>
      </c>
      <c r="M87">
        <f t="shared" si="3"/>
        <v>5</v>
      </c>
      <c r="T87">
        <f>IF(AND(B87&gt;='Parameter Ranges for Species'!G$5,'Control Data&amp;Habitat Comparison'!B87&lt;='Parameter Ranges for Species'!B$5),1,0)</f>
        <v>1</v>
      </c>
      <c r="U87">
        <f>IF(AND(C87&gt;='Parameter Ranges for Species'!H$5,'Control Data&amp;Habitat Comparison'!C87&lt;='Parameter Ranges for Species'!C$5),1,0)</f>
        <v>1</v>
      </c>
      <c r="V87">
        <f>IF(AND(D87&gt;='Parameter Ranges for Species'!I$5,'Control Data&amp;Habitat Comparison'!D87&lt;='Parameter Ranges for Species'!D$5),1,0)</f>
        <v>1</v>
      </c>
      <c r="W87">
        <f>IF(AND(E87&gt;='Parameter Ranges for Species'!J$5,'Control Data&amp;Habitat Comparison'!E87&lt;='Parameter Ranges for Species'!E$5),1,0)</f>
        <v>0</v>
      </c>
      <c r="X87">
        <f>IF(AND(F87&gt;='Parameter Ranges for Species'!K$5,'Control Data&amp;Habitat Comparison'!F87&lt;='Parameter Ranges for Species'!F$5),1,0)</f>
        <v>1</v>
      </c>
      <c r="Y87">
        <f t="shared" si="4"/>
        <v>4</v>
      </c>
      <c r="AF87">
        <f t="shared" si="5"/>
        <v>1</v>
      </c>
    </row>
    <row r="88" spans="1:33" x14ac:dyDescent="0.25">
      <c r="A88" t="s">
        <v>11</v>
      </c>
      <c r="B88">
        <v>39.5</v>
      </c>
      <c r="C88">
        <v>0.12192000000000001</v>
      </c>
      <c r="D88">
        <v>0.11997177134791814</v>
      </c>
      <c r="E88">
        <v>96</v>
      </c>
      <c r="F88">
        <v>1</v>
      </c>
      <c r="H88">
        <f>IF(AND(B88&gt;='Parameter Ranges for Species'!G$12,'Control Data&amp;Habitat Comparison'!B88&lt;='Parameter Ranges for Species'!B$12),1,0)</f>
        <v>1</v>
      </c>
      <c r="I88">
        <f>IF(AND(C88&gt;='Parameter Ranges for Species'!H$12,'Control Data&amp;Habitat Comparison'!C88&lt;='Parameter Ranges for Species'!C$12),1,0)</f>
        <v>1</v>
      </c>
      <c r="J88">
        <f>IF(AND(D88&gt;='Parameter Ranges for Species'!I$12,'Control Data&amp;Habitat Comparison'!D88&lt;='Parameter Ranges for Species'!D$12),1,0)</f>
        <v>1</v>
      </c>
      <c r="K88">
        <f>IF(AND(E88&gt;='Parameter Ranges for Species'!J$12,'Control Data&amp;Habitat Comparison'!E88&lt;='Parameter Ranges for Species'!E$12),1,0)</f>
        <v>0</v>
      </c>
      <c r="L88">
        <f>IF(AND(F88&gt;='Parameter Ranges for Species'!K$12,'Control Data&amp;Habitat Comparison'!F88&lt;='Parameter Ranges for Species'!F$12),1,0)</f>
        <v>1</v>
      </c>
      <c r="M88">
        <f t="shared" si="3"/>
        <v>4</v>
      </c>
      <c r="T88">
        <f>IF(AND(B88&gt;='Parameter Ranges for Species'!G$5,'Control Data&amp;Habitat Comparison'!B88&lt;='Parameter Ranges for Species'!B$5),1,0)</f>
        <v>1</v>
      </c>
      <c r="U88">
        <f>IF(AND(C88&gt;='Parameter Ranges for Species'!H$5,'Control Data&amp;Habitat Comparison'!C88&lt;='Parameter Ranges for Species'!C$5),1,0)</f>
        <v>1</v>
      </c>
      <c r="V88">
        <f>IF(AND(D88&gt;='Parameter Ranges for Species'!I$5,'Control Data&amp;Habitat Comparison'!D88&lt;='Parameter Ranges for Species'!D$5),1,0)</f>
        <v>1</v>
      </c>
      <c r="W88">
        <f>IF(AND(E88&gt;='Parameter Ranges for Species'!J$5,'Control Data&amp;Habitat Comparison'!E88&lt;='Parameter Ranges for Species'!E$5),1,0)</f>
        <v>1</v>
      </c>
      <c r="X88">
        <f>IF(AND(F88&gt;='Parameter Ranges for Species'!K$5,'Control Data&amp;Habitat Comparison'!F88&lt;='Parameter Ranges for Species'!F$5),1,0)</f>
        <v>1</v>
      </c>
      <c r="Y88">
        <f t="shared" si="4"/>
        <v>5</v>
      </c>
      <c r="AF88">
        <f t="shared" si="5"/>
        <v>1</v>
      </c>
    </row>
    <row r="89" spans="1:33" x14ac:dyDescent="0.25">
      <c r="A89" t="s">
        <v>11</v>
      </c>
      <c r="B89">
        <v>44</v>
      </c>
      <c r="C89">
        <v>0.15240000000000001</v>
      </c>
      <c r="D89">
        <v>0.37120677487649967</v>
      </c>
      <c r="E89">
        <v>96</v>
      </c>
      <c r="F89">
        <v>1</v>
      </c>
      <c r="H89">
        <f>IF(AND(B89&gt;='Parameter Ranges for Species'!G$12,'Control Data&amp;Habitat Comparison'!B89&lt;='Parameter Ranges for Species'!B$12),1,0)</f>
        <v>1</v>
      </c>
      <c r="I89">
        <f>IF(AND(C89&gt;='Parameter Ranges for Species'!H$12,'Control Data&amp;Habitat Comparison'!C89&lt;='Parameter Ranges for Species'!C$12),1,0)</f>
        <v>1</v>
      </c>
      <c r="J89">
        <f>IF(AND(D89&gt;='Parameter Ranges for Species'!I$12,'Control Data&amp;Habitat Comparison'!D89&lt;='Parameter Ranges for Species'!D$12),1,0)</f>
        <v>0</v>
      </c>
      <c r="K89">
        <f>IF(AND(E89&gt;='Parameter Ranges for Species'!J$12,'Control Data&amp;Habitat Comparison'!E89&lt;='Parameter Ranges for Species'!E$12),1,0)</f>
        <v>0</v>
      </c>
      <c r="L89">
        <f>IF(AND(F89&gt;='Parameter Ranges for Species'!K$12,'Control Data&amp;Habitat Comparison'!F89&lt;='Parameter Ranges for Species'!F$12),1,0)</f>
        <v>1</v>
      </c>
      <c r="M89">
        <f t="shared" si="3"/>
        <v>3</v>
      </c>
      <c r="T89">
        <f>IF(AND(B89&gt;='Parameter Ranges for Species'!G$5,'Control Data&amp;Habitat Comparison'!B89&lt;='Parameter Ranges for Species'!B$5),1,0)</f>
        <v>1</v>
      </c>
      <c r="U89">
        <f>IF(AND(C89&gt;='Parameter Ranges for Species'!H$5,'Control Data&amp;Habitat Comparison'!C89&lt;='Parameter Ranges for Species'!C$5),1,0)</f>
        <v>1</v>
      </c>
      <c r="V89">
        <f>IF(AND(D89&gt;='Parameter Ranges for Species'!I$5,'Control Data&amp;Habitat Comparison'!D89&lt;='Parameter Ranges for Species'!D$5),1,0)</f>
        <v>0</v>
      </c>
      <c r="W89">
        <f>IF(AND(E89&gt;='Parameter Ranges for Species'!J$5,'Control Data&amp;Habitat Comparison'!E89&lt;='Parameter Ranges for Species'!E$5),1,0)</f>
        <v>1</v>
      </c>
      <c r="X89">
        <f>IF(AND(F89&gt;='Parameter Ranges for Species'!K$5,'Control Data&amp;Habitat Comparison'!F89&lt;='Parameter Ranges for Species'!F$5),1,0)</f>
        <v>1</v>
      </c>
      <c r="Y89">
        <f t="shared" si="4"/>
        <v>4</v>
      </c>
      <c r="AF89">
        <f t="shared" si="5"/>
        <v>0</v>
      </c>
    </row>
    <row r="90" spans="1:33" x14ac:dyDescent="0.25">
      <c r="A90" t="s">
        <v>11</v>
      </c>
      <c r="B90">
        <v>47.5</v>
      </c>
      <c r="C90">
        <v>0.27432000000000001</v>
      </c>
      <c r="D90">
        <v>0.34862385321100919</v>
      </c>
      <c r="E90">
        <v>96</v>
      </c>
      <c r="F90">
        <v>1</v>
      </c>
      <c r="H90">
        <f>IF(AND(B90&gt;='Parameter Ranges for Species'!G$12,'Control Data&amp;Habitat Comparison'!B90&lt;='Parameter Ranges for Species'!B$12),1,0)</f>
        <v>1</v>
      </c>
      <c r="I90">
        <f>IF(AND(C90&gt;='Parameter Ranges for Species'!H$12,'Control Data&amp;Habitat Comparison'!C90&lt;='Parameter Ranges for Species'!C$12),1,0)</f>
        <v>1</v>
      </c>
      <c r="J90">
        <f>IF(AND(D90&gt;='Parameter Ranges for Species'!I$12,'Control Data&amp;Habitat Comparison'!D90&lt;='Parameter Ranges for Species'!D$12),1,0)</f>
        <v>0</v>
      </c>
      <c r="K90">
        <f>IF(AND(E90&gt;='Parameter Ranges for Species'!J$12,'Control Data&amp;Habitat Comparison'!E90&lt;='Parameter Ranges for Species'!E$12),1,0)</f>
        <v>0</v>
      </c>
      <c r="L90">
        <f>IF(AND(F90&gt;='Parameter Ranges for Species'!K$12,'Control Data&amp;Habitat Comparison'!F90&lt;='Parameter Ranges for Species'!F$12),1,0)</f>
        <v>1</v>
      </c>
      <c r="M90">
        <f t="shared" si="3"/>
        <v>3</v>
      </c>
      <c r="T90">
        <f>IF(AND(B90&gt;='Parameter Ranges for Species'!G$5,'Control Data&amp;Habitat Comparison'!B90&lt;='Parameter Ranges for Species'!B$5),1,0)</f>
        <v>1</v>
      </c>
      <c r="U90">
        <f>IF(AND(C90&gt;='Parameter Ranges for Species'!H$5,'Control Data&amp;Habitat Comparison'!C90&lt;='Parameter Ranges for Species'!C$5),1,0)</f>
        <v>1</v>
      </c>
      <c r="V90">
        <f>IF(AND(D90&gt;='Parameter Ranges for Species'!I$5,'Control Data&amp;Habitat Comparison'!D90&lt;='Parameter Ranges for Species'!D$5),1,0)</f>
        <v>0</v>
      </c>
      <c r="W90">
        <f>IF(AND(E90&gt;='Parameter Ranges for Species'!J$5,'Control Data&amp;Habitat Comparison'!E90&lt;='Parameter Ranges for Species'!E$5),1,0)</f>
        <v>1</v>
      </c>
      <c r="X90">
        <f>IF(AND(F90&gt;='Parameter Ranges for Species'!K$5,'Control Data&amp;Habitat Comparison'!F90&lt;='Parameter Ranges for Species'!F$5),1,0)</f>
        <v>1</v>
      </c>
      <c r="Y90">
        <f t="shared" si="4"/>
        <v>4</v>
      </c>
      <c r="AF90">
        <f t="shared" si="5"/>
        <v>0</v>
      </c>
    </row>
    <row r="91" spans="1:33" x14ac:dyDescent="0.25">
      <c r="A91" t="s">
        <v>11</v>
      </c>
      <c r="B91">
        <v>18</v>
      </c>
      <c r="C91">
        <v>6.0960000000000007E-2</v>
      </c>
      <c r="D91">
        <v>0.13126323218066338</v>
      </c>
      <c r="E91">
        <v>96</v>
      </c>
      <c r="F91">
        <v>5</v>
      </c>
      <c r="H91">
        <f>IF(AND(B91&gt;='Parameter Ranges for Species'!G$12,'Control Data&amp;Habitat Comparison'!B91&lt;='Parameter Ranges for Species'!B$12),1,0)</f>
        <v>0</v>
      </c>
      <c r="I91">
        <f>IF(AND(C91&gt;='Parameter Ranges for Species'!H$12,'Control Data&amp;Habitat Comparison'!C91&lt;='Parameter Ranges for Species'!C$12),1,0)</f>
        <v>1</v>
      </c>
      <c r="J91">
        <f>IF(AND(D91&gt;='Parameter Ranges for Species'!I$12,'Control Data&amp;Habitat Comparison'!D91&lt;='Parameter Ranges for Species'!D$12),1,0)</f>
        <v>1</v>
      </c>
      <c r="K91">
        <f>IF(AND(E91&gt;='Parameter Ranges for Species'!J$12,'Control Data&amp;Habitat Comparison'!E91&lt;='Parameter Ranges for Species'!E$12),1,0)</f>
        <v>0</v>
      </c>
      <c r="L91">
        <f>IF(AND(F91&gt;='Parameter Ranges for Species'!K$12,'Control Data&amp;Habitat Comparison'!F91&lt;='Parameter Ranges for Species'!F$12),1,0)</f>
        <v>0</v>
      </c>
      <c r="M91">
        <f t="shared" si="3"/>
        <v>2</v>
      </c>
      <c r="T91">
        <f>IF(AND(B91&gt;='Parameter Ranges for Species'!G$5,'Control Data&amp;Habitat Comparison'!B91&lt;='Parameter Ranges for Species'!B$5),1,0)</f>
        <v>1</v>
      </c>
      <c r="U91">
        <f>IF(AND(C91&gt;='Parameter Ranges for Species'!H$5,'Control Data&amp;Habitat Comparison'!C91&lt;='Parameter Ranges for Species'!C$5),1,0)</f>
        <v>1</v>
      </c>
      <c r="V91">
        <f>IF(AND(D91&gt;='Parameter Ranges for Species'!I$5,'Control Data&amp;Habitat Comparison'!D91&lt;='Parameter Ranges for Species'!D$5),1,0)</f>
        <v>1</v>
      </c>
      <c r="W91">
        <f>IF(AND(E91&gt;='Parameter Ranges for Species'!J$5,'Control Data&amp;Habitat Comparison'!E91&lt;='Parameter Ranges for Species'!E$5),1,0)</f>
        <v>1</v>
      </c>
      <c r="X91">
        <f>IF(AND(F91&gt;='Parameter Ranges for Species'!K$5,'Control Data&amp;Habitat Comparison'!F91&lt;='Parameter Ranges for Species'!F$5),1,0)</f>
        <v>1</v>
      </c>
      <c r="Y91">
        <f t="shared" si="4"/>
        <v>5</v>
      </c>
      <c r="AF91">
        <f t="shared" si="5"/>
        <v>0</v>
      </c>
    </row>
    <row r="92" spans="1:33" x14ac:dyDescent="0.25">
      <c r="A92" t="s">
        <v>11</v>
      </c>
      <c r="B92">
        <v>47</v>
      </c>
      <c r="C92">
        <v>0.27432000000000001</v>
      </c>
      <c r="D92">
        <v>0.30063514467184194</v>
      </c>
      <c r="E92">
        <v>82</v>
      </c>
      <c r="F92">
        <v>1</v>
      </c>
      <c r="H92">
        <f>IF(AND(B92&gt;='Parameter Ranges for Species'!G$12,'Control Data&amp;Habitat Comparison'!B92&lt;='Parameter Ranges for Species'!B$12),1,0)</f>
        <v>1</v>
      </c>
      <c r="I92">
        <f>IF(AND(C92&gt;='Parameter Ranges for Species'!H$12,'Control Data&amp;Habitat Comparison'!C92&lt;='Parameter Ranges for Species'!C$12),1,0)</f>
        <v>1</v>
      </c>
      <c r="J92">
        <f>IF(AND(D92&gt;='Parameter Ranges for Species'!I$12,'Control Data&amp;Habitat Comparison'!D92&lt;='Parameter Ranges for Species'!D$12),1,0)</f>
        <v>1</v>
      </c>
      <c r="K92">
        <f>IF(AND(E92&gt;='Parameter Ranges for Species'!J$12,'Control Data&amp;Habitat Comparison'!E92&lt;='Parameter Ranges for Species'!E$12),1,0)</f>
        <v>1</v>
      </c>
      <c r="L92">
        <f>IF(AND(F92&gt;='Parameter Ranges for Species'!K$12,'Control Data&amp;Habitat Comparison'!F92&lt;='Parameter Ranges for Species'!F$12),1,0)</f>
        <v>1</v>
      </c>
      <c r="M92">
        <f t="shared" si="3"/>
        <v>5</v>
      </c>
      <c r="T92">
        <f>IF(AND(B92&gt;='Parameter Ranges for Species'!G$5,'Control Data&amp;Habitat Comparison'!B92&lt;='Parameter Ranges for Species'!B$5),1,0)</f>
        <v>1</v>
      </c>
      <c r="U92">
        <f>IF(AND(C92&gt;='Parameter Ranges for Species'!H$5,'Control Data&amp;Habitat Comparison'!C92&lt;='Parameter Ranges for Species'!C$5),1,0)</f>
        <v>1</v>
      </c>
      <c r="V92">
        <f>IF(AND(D92&gt;='Parameter Ranges for Species'!I$5,'Control Data&amp;Habitat Comparison'!D92&lt;='Parameter Ranges for Species'!D$5),1,0)</f>
        <v>0</v>
      </c>
      <c r="W92">
        <f>IF(AND(E92&gt;='Parameter Ranges for Species'!J$5,'Control Data&amp;Habitat Comparison'!E92&lt;='Parameter Ranges for Species'!E$5),1,0)</f>
        <v>1</v>
      </c>
      <c r="X92">
        <f>IF(AND(F92&gt;='Parameter Ranges for Species'!K$5,'Control Data&amp;Habitat Comparison'!F92&lt;='Parameter Ranges for Species'!F$5),1,0)</f>
        <v>1</v>
      </c>
      <c r="Y92">
        <f t="shared" si="4"/>
        <v>4</v>
      </c>
      <c r="AF92">
        <f t="shared" si="5"/>
        <v>1</v>
      </c>
    </row>
    <row r="93" spans="1:33" x14ac:dyDescent="0.25">
      <c r="A93" t="s">
        <v>11</v>
      </c>
      <c r="B93">
        <v>38.5</v>
      </c>
      <c r="C93">
        <v>0.27432000000000001</v>
      </c>
      <c r="D93">
        <v>0.19618913196894849</v>
      </c>
      <c r="E93">
        <v>96</v>
      </c>
      <c r="F93">
        <v>1</v>
      </c>
      <c r="H93">
        <f>IF(AND(B93&gt;='Parameter Ranges for Species'!G$12,'Control Data&amp;Habitat Comparison'!B93&lt;='Parameter Ranges for Species'!B$12),1,0)</f>
        <v>1</v>
      </c>
      <c r="I93">
        <f>IF(AND(C93&gt;='Parameter Ranges for Species'!H$12,'Control Data&amp;Habitat Comparison'!C93&lt;='Parameter Ranges for Species'!C$12),1,0)</f>
        <v>1</v>
      </c>
      <c r="J93">
        <f>IF(AND(D93&gt;='Parameter Ranges for Species'!I$12,'Control Data&amp;Habitat Comparison'!D93&lt;='Parameter Ranges for Species'!D$12),1,0)</f>
        <v>1</v>
      </c>
      <c r="K93">
        <f>IF(AND(E93&gt;='Parameter Ranges for Species'!J$12,'Control Data&amp;Habitat Comparison'!E93&lt;='Parameter Ranges for Species'!E$12),1,0)</f>
        <v>0</v>
      </c>
      <c r="L93">
        <f>IF(AND(F93&gt;='Parameter Ranges for Species'!K$12,'Control Data&amp;Habitat Comparison'!F93&lt;='Parameter Ranges for Species'!F$12),1,0)</f>
        <v>1</v>
      </c>
      <c r="M93">
        <f t="shared" si="3"/>
        <v>4</v>
      </c>
      <c r="T93">
        <f>IF(AND(B93&gt;='Parameter Ranges for Species'!G$5,'Control Data&amp;Habitat Comparison'!B93&lt;='Parameter Ranges for Species'!B$5),1,0)</f>
        <v>1</v>
      </c>
      <c r="U93">
        <f>IF(AND(C93&gt;='Parameter Ranges for Species'!H$5,'Control Data&amp;Habitat Comparison'!C93&lt;='Parameter Ranges for Species'!C$5),1,0)</f>
        <v>1</v>
      </c>
      <c r="V93">
        <f>IF(AND(D93&gt;='Parameter Ranges for Species'!I$5,'Control Data&amp;Habitat Comparison'!D93&lt;='Parameter Ranges for Species'!D$5),1,0)</f>
        <v>1</v>
      </c>
      <c r="W93">
        <f>IF(AND(E93&gt;='Parameter Ranges for Species'!J$5,'Control Data&amp;Habitat Comparison'!E93&lt;='Parameter Ranges for Species'!E$5),1,0)</f>
        <v>1</v>
      </c>
      <c r="X93">
        <f>IF(AND(F93&gt;='Parameter Ranges for Species'!K$5,'Control Data&amp;Habitat Comparison'!F93&lt;='Parameter Ranges for Species'!F$5),1,0)</f>
        <v>1</v>
      </c>
      <c r="Y93">
        <f t="shared" si="4"/>
        <v>5</v>
      </c>
      <c r="AF93">
        <f t="shared" si="5"/>
        <v>1</v>
      </c>
    </row>
    <row r="94" spans="1:33" x14ac:dyDescent="0.25">
      <c r="A94" t="s">
        <v>11</v>
      </c>
      <c r="B94">
        <v>29</v>
      </c>
      <c r="C94">
        <v>0.36576000000000003</v>
      </c>
      <c r="D94">
        <v>0.17219477769936486</v>
      </c>
      <c r="E94">
        <v>71</v>
      </c>
      <c r="F94">
        <v>5</v>
      </c>
      <c r="H94">
        <f>IF(AND(B94&gt;='Parameter Ranges for Species'!G$12,'Control Data&amp;Habitat Comparison'!B94&lt;='Parameter Ranges for Species'!B$12),1,0)</f>
        <v>1</v>
      </c>
      <c r="I94">
        <f>IF(AND(C94&gt;='Parameter Ranges for Species'!H$12,'Control Data&amp;Habitat Comparison'!C94&lt;='Parameter Ranges for Species'!C$12),1,0)</f>
        <v>1</v>
      </c>
      <c r="J94">
        <f>IF(AND(D94&gt;='Parameter Ranges for Species'!I$12,'Control Data&amp;Habitat Comparison'!D94&lt;='Parameter Ranges for Species'!D$12),1,0)</f>
        <v>1</v>
      </c>
      <c r="K94">
        <f>IF(AND(E94&gt;='Parameter Ranges for Species'!J$12,'Control Data&amp;Habitat Comparison'!E94&lt;='Parameter Ranges for Species'!E$12),1,0)</f>
        <v>1</v>
      </c>
      <c r="L94">
        <f>IF(AND(F94&gt;='Parameter Ranges for Species'!K$12,'Control Data&amp;Habitat Comparison'!F94&lt;='Parameter Ranges for Species'!F$12),1,0)</f>
        <v>0</v>
      </c>
      <c r="M94">
        <f t="shared" si="3"/>
        <v>4</v>
      </c>
      <c r="T94">
        <f>IF(AND(B94&gt;='Parameter Ranges for Species'!G$5,'Control Data&amp;Habitat Comparison'!B94&lt;='Parameter Ranges for Species'!B$5),1,0)</f>
        <v>1</v>
      </c>
      <c r="U94">
        <f>IF(AND(C94&gt;='Parameter Ranges for Species'!H$5,'Control Data&amp;Habitat Comparison'!C94&lt;='Parameter Ranges for Species'!C$5),1,0)</f>
        <v>1</v>
      </c>
      <c r="V94">
        <f>IF(AND(D94&gt;='Parameter Ranges for Species'!I$5,'Control Data&amp;Habitat Comparison'!D94&lt;='Parameter Ranges for Species'!D$5),1,0)</f>
        <v>1</v>
      </c>
      <c r="W94">
        <f>IF(AND(E94&gt;='Parameter Ranges for Species'!J$5,'Control Data&amp;Habitat Comparison'!E94&lt;='Parameter Ranges for Species'!E$5),1,0)</f>
        <v>1</v>
      </c>
      <c r="X94">
        <f>IF(AND(F94&gt;='Parameter Ranges for Species'!K$5,'Control Data&amp;Habitat Comparison'!F94&lt;='Parameter Ranges for Species'!F$5),1,0)</f>
        <v>1</v>
      </c>
      <c r="Y94">
        <f t="shared" si="4"/>
        <v>5</v>
      </c>
      <c r="AF94">
        <f t="shared" si="5"/>
        <v>1</v>
      </c>
    </row>
    <row r="95" spans="1:33" x14ac:dyDescent="0.25">
      <c r="A95" t="s">
        <v>11</v>
      </c>
      <c r="B95">
        <v>41.5</v>
      </c>
      <c r="C95">
        <v>0</v>
      </c>
      <c r="D95">
        <v>0.30204657727593509</v>
      </c>
      <c r="E95">
        <v>79</v>
      </c>
      <c r="F95">
        <v>1</v>
      </c>
      <c r="H95">
        <f>IF(AND(B95&gt;='Parameter Ranges for Species'!G$12,'Control Data&amp;Habitat Comparison'!B95&lt;='Parameter Ranges for Species'!B$12),1,0)</f>
        <v>1</v>
      </c>
      <c r="I95">
        <f>IF(AND(C95&gt;='Parameter Ranges for Species'!H$12,'Control Data&amp;Habitat Comparison'!C95&lt;='Parameter Ranges for Species'!C$12),1,0)</f>
        <v>1</v>
      </c>
      <c r="J95">
        <f>IF(AND(D95&gt;='Parameter Ranges for Species'!I$12,'Control Data&amp;Habitat Comparison'!D95&lt;='Parameter Ranges for Species'!D$12),1,0)</f>
        <v>1</v>
      </c>
      <c r="K95">
        <f>IF(AND(E95&gt;='Parameter Ranges for Species'!J$12,'Control Data&amp;Habitat Comparison'!E95&lt;='Parameter Ranges for Species'!E$12),1,0)</f>
        <v>1</v>
      </c>
      <c r="L95">
        <f>IF(AND(F95&gt;='Parameter Ranges for Species'!K$12,'Control Data&amp;Habitat Comparison'!F95&lt;='Parameter Ranges for Species'!F$12),1,0)</f>
        <v>1</v>
      </c>
      <c r="M95">
        <f t="shared" si="3"/>
        <v>5</v>
      </c>
      <c r="T95">
        <f>IF(AND(B95&gt;='Parameter Ranges for Species'!G$5,'Control Data&amp;Habitat Comparison'!B95&lt;='Parameter Ranges for Species'!B$5),1,0)</f>
        <v>1</v>
      </c>
      <c r="U95">
        <f>IF(AND(C95&gt;='Parameter Ranges for Species'!H$5,'Control Data&amp;Habitat Comparison'!C95&lt;='Parameter Ranges for Species'!C$5),1,0)</f>
        <v>1</v>
      </c>
      <c r="V95">
        <f>IF(AND(D95&gt;='Parameter Ranges for Species'!I$5,'Control Data&amp;Habitat Comparison'!D95&lt;='Parameter Ranges for Species'!D$5),1,0)</f>
        <v>0</v>
      </c>
      <c r="W95">
        <f>IF(AND(E95&gt;='Parameter Ranges for Species'!J$5,'Control Data&amp;Habitat Comparison'!E95&lt;='Parameter Ranges for Species'!E$5),1,0)</f>
        <v>1</v>
      </c>
      <c r="X95">
        <f>IF(AND(F95&gt;='Parameter Ranges for Species'!K$5,'Control Data&amp;Habitat Comparison'!F95&lt;='Parameter Ranges for Species'!F$5),1,0)</f>
        <v>1</v>
      </c>
      <c r="Y95">
        <f t="shared" si="4"/>
        <v>4</v>
      </c>
      <c r="AF95">
        <f t="shared" si="5"/>
        <v>1</v>
      </c>
    </row>
    <row r="96" spans="1:33" x14ac:dyDescent="0.25">
      <c r="A96" t="s">
        <v>11</v>
      </c>
      <c r="B96">
        <v>38.5</v>
      </c>
      <c r="C96">
        <v>0</v>
      </c>
      <c r="D96">
        <v>0.410726887791108</v>
      </c>
      <c r="E96">
        <v>93</v>
      </c>
      <c r="F96">
        <v>1</v>
      </c>
      <c r="H96">
        <f>IF(AND(B96&gt;='Parameter Ranges for Species'!G$12,'Control Data&amp;Habitat Comparison'!B96&lt;='Parameter Ranges for Species'!B$12),1,0)</f>
        <v>1</v>
      </c>
      <c r="I96">
        <f>IF(AND(C96&gt;='Parameter Ranges for Species'!H$12,'Control Data&amp;Habitat Comparison'!C96&lt;='Parameter Ranges for Species'!C$12),1,0)</f>
        <v>1</v>
      </c>
      <c r="J96">
        <f>IF(AND(D96&gt;='Parameter Ranges for Species'!I$12,'Control Data&amp;Habitat Comparison'!D96&lt;='Parameter Ranges for Species'!D$12),1,0)</f>
        <v>0</v>
      </c>
      <c r="K96">
        <f>IF(AND(E96&gt;='Parameter Ranges for Species'!J$12,'Control Data&amp;Habitat Comparison'!E96&lt;='Parameter Ranges for Species'!E$12),1,0)</f>
        <v>0</v>
      </c>
      <c r="L96">
        <f>IF(AND(F96&gt;='Parameter Ranges for Species'!K$12,'Control Data&amp;Habitat Comparison'!F96&lt;='Parameter Ranges for Species'!F$12),1,0)</f>
        <v>1</v>
      </c>
      <c r="M96">
        <f t="shared" si="3"/>
        <v>3</v>
      </c>
      <c r="T96">
        <f>IF(AND(B96&gt;='Parameter Ranges for Species'!G$5,'Control Data&amp;Habitat Comparison'!B96&lt;='Parameter Ranges for Species'!B$5),1,0)</f>
        <v>1</v>
      </c>
      <c r="U96">
        <f>IF(AND(C96&gt;='Parameter Ranges for Species'!H$5,'Control Data&amp;Habitat Comparison'!C96&lt;='Parameter Ranges for Species'!C$5),1,0)</f>
        <v>1</v>
      </c>
      <c r="V96">
        <f>IF(AND(D96&gt;='Parameter Ranges for Species'!I$5,'Control Data&amp;Habitat Comparison'!D96&lt;='Parameter Ranges for Species'!D$5),1,0)</f>
        <v>0</v>
      </c>
      <c r="W96">
        <f>IF(AND(E96&gt;='Parameter Ranges for Species'!J$5,'Control Data&amp;Habitat Comparison'!E96&lt;='Parameter Ranges for Species'!E$5),1,0)</f>
        <v>1</v>
      </c>
      <c r="X96">
        <f>IF(AND(F96&gt;='Parameter Ranges for Species'!K$5,'Control Data&amp;Habitat Comparison'!F96&lt;='Parameter Ranges for Species'!F$5),1,0)</f>
        <v>1</v>
      </c>
      <c r="Y96">
        <f t="shared" si="4"/>
        <v>4</v>
      </c>
      <c r="AF96">
        <f t="shared" si="5"/>
        <v>0</v>
      </c>
    </row>
    <row r="97" spans="1:32" x14ac:dyDescent="0.25">
      <c r="A97" t="s">
        <v>11</v>
      </c>
      <c r="B97">
        <v>54</v>
      </c>
      <c r="C97">
        <v>0</v>
      </c>
      <c r="D97">
        <v>0.30769230769230771</v>
      </c>
      <c r="E97">
        <v>96</v>
      </c>
      <c r="F97">
        <v>1</v>
      </c>
      <c r="H97">
        <f>IF(AND(B97&gt;='Parameter Ranges for Species'!G$12,'Control Data&amp;Habitat Comparison'!B97&lt;='Parameter Ranges for Species'!B$12),1,0)</f>
        <v>1</v>
      </c>
      <c r="I97">
        <f>IF(AND(C97&gt;='Parameter Ranges for Species'!H$12,'Control Data&amp;Habitat Comparison'!C97&lt;='Parameter Ranges for Species'!C$12),1,0)</f>
        <v>1</v>
      </c>
      <c r="J97">
        <f>IF(AND(D97&gt;='Parameter Ranges for Species'!I$12,'Control Data&amp;Habitat Comparison'!D97&lt;='Parameter Ranges for Species'!D$12),1,0)</f>
        <v>1</v>
      </c>
      <c r="K97">
        <f>IF(AND(E97&gt;='Parameter Ranges for Species'!J$12,'Control Data&amp;Habitat Comparison'!E97&lt;='Parameter Ranges for Species'!E$12),1,0)</f>
        <v>0</v>
      </c>
      <c r="L97">
        <f>IF(AND(F97&gt;='Parameter Ranges for Species'!K$12,'Control Data&amp;Habitat Comparison'!F97&lt;='Parameter Ranges for Species'!F$12),1,0)</f>
        <v>1</v>
      </c>
      <c r="M97">
        <f t="shared" si="3"/>
        <v>4</v>
      </c>
      <c r="T97">
        <f>IF(AND(B97&gt;='Parameter Ranges for Species'!G$5,'Control Data&amp;Habitat Comparison'!B97&lt;='Parameter Ranges for Species'!B$5),1,0)</f>
        <v>0</v>
      </c>
      <c r="U97">
        <f>IF(AND(C97&gt;='Parameter Ranges for Species'!H$5,'Control Data&amp;Habitat Comparison'!C97&lt;='Parameter Ranges for Species'!C$5),1,0)</f>
        <v>1</v>
      </c>
      <c r="V97">
        <f>IF(AND(D97&gt;='Parameter Ranges for Species'!I$5,'Control Data&amp;Habitat Comparison'!D97&lt;='Parameter Ranges for Species'!D$5),1,0)</f>
        <v>0</v>
      </c>
      <c r="W97">
        <f>IF(AND(E97&gt;='Parameter Ranges for Species'!J$5,'Control Data&amp;Habitat Comparison'!E97&lt;='Parameter Ranges for Species'!E$5),1,0)</f>
        <v>1</v>
      </c>
      <c r="X97">
        <f>IF(AND(F97&gt;='Parameter Ranges for Species'!K$5,'Control Data&amp;Habitat Comparison'!F97&lt;='Parameter Ranges for Species'!F$5),1,0)</f>
        <v>1</v>
      </c>
      <c r="Y97">
        <f t="shared" si="4"/>
        <v>3</v>
      </c>
      <c r="AF97">
        <f t="shared" si="5"/>
        <v>0</v>
      </c>
    </row>
    <row r="98" spans="1:32" x14ac:dyDescent="0.25">
      <c r="A98" t="s">
        <v>11</v>
      </c>
      <c r="B98">
        <v>62.5</v>
      </c>
      <c r="C98">
        <v>0.15240000000000001</v>
      </c>
      <c r="D98">
        <v>0.20183486238532111</v>
      </c>
      <c r="E98">
        <v>94</v>
      </c>
      <c r="F98">
        <v>1</v>
      </c>
      <c r="H98">
        <f>IF(AND(B98&gt;='Parameter Ranges for Species'!G$12,'Control Data&amp;Habitat Comparison'!B98&lt;='Parameter Ranges for Species'!B$12),1,0)</f>
        <v>1</v>
      </c>
      <c r="I98">
        <f>IF(AND(C98&gt;='Parameter Ranges for Species'!H$12,'Control Data&amp;Habitat Comparison'!C98&lt;='Parameter Ranges for Species'!C$12),1,0)</f>
        <v>1</v>
      </c>
      <c r="J98">
        <f>IF(AND(D98&gt;='Parameter Ranges for Species'!I$12,'Control Data&amp;Habitat Comparison'!D98&lt;='Parameter Ranges for Species'!D$12),1,0)</f>
        <v>1</v>
      </c>
      <c r="K98">
        <f>IF(AND(E98&gt;='Parameter Ranges for Species'!J$12,'Control Data&amp;Habitat Comparison'!E98&lt;='Parameter Ranges for Species'!E$12),1,0)</f>
        <v>0</v>
      </c>
      <c r="L98">
        <f>IF(AND(F98&gt;='Parameter Ranges for Species'!K$12,'Control Data&amp;Habitat Comparison'!F98&lt;='Parameter Ranges for Species'!F$12),1,0)</f>
        <v>1</v>
      </c>
      <c r="M98">
        <f t="shared" si="3"/>
        <v>4</v>
      </c>
      <c r="T98">
        <f>IF(AND(B98&gt;='Parameter Ranges for Species'!G$5,'Control Data&amp;Habitat Comparison'!B98&lt;='Parameter Ranges for Species'!B$5),1,0)</f>
        <v>0</v>
      </c>
      <c r="U98">
        <f>IF(AND(C98&gt;='Parameter Ranges for Species'!H$5,'Control Data&amp;Habitat Comparison'!C98&lt;='Parameter Ranges for Species'!C$5),1,0)</f>
        <v>1</v>
      </c>
      <c r="V98">
        <f>IF(AND(D98&gt;='Parameter Ranges for Species'!I$5,'Control Data&amp;Habitat Comparison'!D98&lt;='Parameter Ranges for Species'!D$5),1,0)</f>
        <v>1</v>
      </c>
      <c r="W98">
        <f>IF(AND(E98&gt;='Parameter Ranges for Species'!J$5,'Control Data&amp;Habitat Comparison'!E98&lt;='Parameter Ranges for Species'!E$5),1,0)</f>
        <v>1</v>
      </c>
      <c r="X98">
        <f>IF(AND(F98&gt;='Parameter Ranges for Species'!K$5,'Control Data&amp;Habitat Comparison'!F98&lt;='Parameter Ranges for Species'!F$5),1,0)</f>
        <v>1</v>
      </c>
      <c r="Y98">
        <f t="shared" si="4"/>
        <v>4</v>
      </c>
      <c r="AF98">
        <f t="shared" si="5"/>
        <v>1</v>
      </c>
    </row>
    <row r="99" spans="1:32" x14ac:dyDescent="0.25">
      <c r="A99" t="s">
        <v>11</v>
      </c>
      <c r="B99">
        <v>62</v>
      </c>
      <c r="C99">
        <v>0.12192000000000001</v>
      </c>
      <c r="D99">
        <v>0.27805222300635146</v>
      </c>
      <c r="E99">
        <v>91</v>
      </c>
      <c r="F99">
        <v>1</v>
      </c>
      <c r="H99">
        <f>IF(AND(B99&gt;='Parameter Ranges for Species'!G$12,'Control Data&amp;Habitat Comparison'!B99&lt;='Parameter Ranges for Species'!B$12),1,0)</f>
        <v>1</v>
      </c>
      <c r="I99">
        <f>IF(AND(C99&gt;='Parameter Ranges for Species'!H$12,'Control Data&amp;Habitat Comparison'!C99&lt;='Parameter Ranges for Species'!C$12),1,0)</f>
        <v>1</v>
      </c>
      <c r="J99">
        <f>IF(AND(D99&gt;='Parameter Ranges for Species'!I$12,'Control Data&amp;Habitat Comparison'!D99&lt;='Parameter Ranges for Species'!D$12),1,0)</f>
        <v>1</v>
      </c>
      <c r="K99">
        <f>IF(AND(E99&gt;='Parameter Ranges for Species'!J$12,'Control Data&amp;Habitat Comparison'!E99&lt;='Parameter Ranges for Species'!E$12),1,0)</f>
        <v>0</v>
      </c>
      <c r="L99">
        <f>IF(AND(F99&gt;='Parameter Ranges for Species'!K$12,'Control Data&amp;Habitat Comparison'!F99&lt;='Parameter Ranges for Species'!F$12),1,0)</f>
        <v>1</v>
      </c>
      <c r="M99">
        <f t="shared" si="3"/>
        <v>4</v>
      </c>
      <c r="T99">
        <f>IF(AND(B99&gt;='Parameter Ranges for Species'!G$5,'Control Data&amp;Habitat Comparison'!B99&lt;='Parameter Ranges for Species'!B$5),1,0)</f>
        <v>0</v>
      </c>
      <c r="U99">
        <f>IF(AND(C99&gt;='Parameter Ranges for Species'!H$5,'Control Data&amp;Habitat Comparison'!C99&lt;='Parameter Ranges for Species'!C$5),1,0)</f>
        <v>1</v>
      </c>
      <c r="V99">
        <f>IF(AND(D99&gt;='Parameter Ranges for Species'!I$5,'Control Data&amp;Habitat Comparison'!D99&lt;='Parameter Ranges for Species'!D$5),1,0)</f>
        <v>0</v>
      </c>
      <c r="W99">
        <f>IF(AND(E99&gt;='Parameter Ranges for Species'!J$5,'Control Data&amp;Habitat Comparison'!E99&lt;='Parameter Ranges for Species'!E$5),1,0)</f>
        <v>1</v>
      </c>
      <c r="X99">
        <f>IF(AND(F99&gt;='Parameter Ranges for Species'!K$5,'Control Data&amp;Habitat Comparison'!F99&lt;='Parameter Ranges for Species'!F$5),1,0)</f>
        <v>1</v>
      </c>
      <c r="Y99">
        <f t="shared" si="4"/>
        <v>3</v>
      </c>
      <c r="AF99">
        <f t="shared" si="5"/>
        <v>0</v>
      </c>
    </row>
    <row r="100" spans="1:32" x14ac:dyDescent="0.25">
      <c r="A100" t="s">
        <v>11</v>
      </c>
      <c r="B100">
        <v>34</v>
      </c>
      <c r="C100">
        <v>0</v>
      </c>
      <c r="D100">
        <v>0.36414961185603389</v>
      </c>
      <c r="E100">
        <v>91</v>
      </c>
      <c r="F100">
        <v>1</v>
      </c>
      <c r="H100">
        <f>IF(AND(B100&gt;='Parameter Ranges for Species'!G$12,'Control Data&amp;Habitat Comparison'!B100&lt;='Parameter Ranges for Species'!B$12),1,0)</f>
        <v>1</v>
      </c>
      <c r="I100">
        <f>IF(AND(C100&gt;='Parameter Ranges for Species'!H$12,'Control Data&amp;Habitat Comparison'!C100&lt;='Parameter Ranges for Species'!C$12),1,0)</f>
        <v>1</v>
      </c>
      <c r="J100">
        <f>IF(AND(D100&gt;='Parameter Ranges for Species'!I$12,'Control Data&amp;Habitat Comparison'!D100&lt;='Parameter Ranges for Species'!D$12),1,0)</f>
        <v>0</v>
      </c>
      <c r="K100">
        <f>IF(AND(E100&gt;='Parameter Ranges for Species'!J$12,'Control Data&amp;Habitat Comparison'!E100&lt;='Parameter Ranges for Species'!E$12),1,0)</f>
        <v>0</v>
      </c>
      <c r="L100">
        <f>IF(AND(F100&gt;='Parameter Ranges for Species'!K$12,'Control Data&amp;Habitat Comparison'!F100&lt;='Parameter Ranges for Species'!F$12),1,0)</f>
        <v>1</v>
      </c>
      <c r="M100">
        <f t="shared" si="3"/>
        <v>3</v>
      </c>
      <c r="T100">
        <f>IF(AND(B100&gt;='Parameter Ranges for Species'!G$5,'Control Data&amp;Habitat Comparison'!B100&lt;='Parameter Ranges for Species'!B$5),1,0)</f>
        <v>1</v>
      </c>
      <c r="U100">
        <f>IF(AND(C100&gt;='Parameter Ranges for Species'!H$5,'Control Data&amp;Habitat Comparison'!C100&lt;='Parameter Ranges for Species'!C$5),1,0)</f>
        <v>1</v>
      </c>
      <c r="V100">
        <f>IF(AND(D100&gt;='Parameter Ranges for Species'!I$5,'Control Data&amp;Habitat Comparison'!D100&lt;='Parameter Ranges for Species'!D$5),1,0)</f>
        <v>0</v>
      </c>
      <c r="W100">
        <f>IF(AND(E100&gt;='Parameter Ranges for Species'!J$5,'Control Data&amp;Habitat Comparison'!E100&lt;='Parameter Ranges for Species'!E$5),1,0)</f>
        <v>1</v>
      </c>
      <c r="X100">
        <f>IF(AND(F100&gt;='Parameter Ranges for Species'!K$5,'Control Data&amp;Habitat Comparison'!F100&lt;='Parameter Ranges for Species'!F$5),1,0)</f>
        <v>1</v>
      </c>
      <c r="Y100">
        <f t="shared" si="4"/>
        <v>4</v>
      </c>
      <c r="AF100">
        <f t="shared" si="5"/>
        <v>0</v>
      </c>
    </row>
    <row r="101" spans="1:32" x14ac:dyDescent="0.25">
      <c r="A101" t="s">
        <v>11</v>
      </c>
      <c r="B101">
        <v>19.5</v>
      </c>
      <c r="C101">
        <v>0.30480000000000002</v>
      </c>
      <c r="D101">
        <v>0.11856033874382499</v>
      </c>
      <c r="E101">
        <v>93</v>
      </c>
      <c r="F101">
        <v>1</v>
      </c>
      <c r="H101">
        <f>IF(AND(B101&gt;='Parameter Ranges for Species'!G$12,'Control Data&amp;Habitat Comparison'!B101&lt;='Parameter Ranges for Species'!B$12),1,0)</f>
        <v>0</v>
      </c>
      <c r="I101">
        <f>IF(AND(C101&gt;='Parameter Ranges for Species'!H$12,'Control Data&amp;Habitat Comparison'!C101&lt;='Parameter Ranges for Species'!C$12),1,0)</f>
        <v>1</v>
      </c>
      <c r="J101">
        <f>IF(AND(D101&gt;='Parameter Ranges for Species'!I$12,'Control Data&amp;Habitat Comparison'!D101&lt;='Parameter Ranges for Species'!D$12),1,0)</f>
        <v>1</v>
      </c>
      <c r="K101">
        <f>IF(AND(E101&gt;='Parameter Ranges for Species'!J$12,'Control Data&amp;Habitat Comparison'!E101&lt;='Parameter Ranges for Species'!E$12),1,0)</f>
        <v>0</v>
      </c>
      <c r="L101">
        <f>IF(AND(F101&gt;='Parameter Ranges for Species'!K$12,'Control Data&amp;Habitat Comparison'!F101&lt;='Parameter Ranges for Species'!F$12),1,0)</f>
        <v>1</v>
      </c>
      <c r="M101">
        <f t="shared" si="3"/>
        <v>3</v>
      </c>
      <c r="T101">
        <f>IF(AND(B101&gt;='Parameter Ranges for Species'!G$5,'Control Data&amp;Habitat Comparison'!B101&lt;='Parameter Ranges for Species'!B$5),1,0)</f>
        <v>1</v>
      </c>
      <c r="U101">
        <f>IF(AND(C101&gt;='Parameter Ranges for Species'!H$5,'Control Data&amp;Habitat Comparison'!C101&lt;='Parameter Ranges for Species'!C$5),1,0)</f>
        <v>1</v>
      </c>
      <c r="V101">
        <f>IF(AND(D101&gt;='Parameter Ranges for Species'!I$5,'Control Data&amp;Habitat Comparison'!D101&lt;='Parameter Ranges for Species'!D$5),1,0)</f>
        <v>1</v>
      </c>
      <c r="W101">
        <f>IF(AND(E101&gt;='Parameter Ranges for Species'!J$5,'Control Data&amp;Habitat Comparison'!E101&lt;='Parameter Ranges for Species'!E$5),1,0)</f>
        <v>1</v>
      </c>
      <c r="X101">
        <f>IF(AND(F101&gt;='Parameter Ranges for Species'!K$5,'Control Data&amp;Habitat Comparison'!F101&lt;='Parameter Ranges for Species'!F$5),1,0)</f>
        <v>1</v>
      </c>
      <c r="Y101">
        <f t="shared" si="4"/>
        <v>5</v>
      </c>
      <c r="AF101">
        <f t="shared" si="5"/>
        <v>0</v>
      </c>
    </row>
    <row r="102" spans="1:32" x14ac:dyDescent="0.25">
      <c r="A102" t="s">
        <v>11</v>
      </c>
      <c r="B102">
        <v>47.5</v>
      </c>
      <c r="C102">
        <v>0.18288000000000001</v>
      </c>
      <c r="D102">
        <v>0.15808045165843332</v>
      </c>
      <c r="E102">
        <v>94</v>
      </c>
      <c r="F102">
        <v>1</v>
      </c>
      <c r="H102">
        <f>IF(AND(B102&gt;='Parameter Ranges for Species'!G$12,'Control Data&amp;Habitat Comparison'!B102&lt;='Parameter Ranges for Species'!B$12),1,0)</f>
        <v>1</v>
      </c>
      <c r="I102">
        <f>IF(AND(C102&gt;='Parameter Ranges for Species'!H$12,'Control Data&amp;Habitat Comparison'!C102&lt;='Parameter Ranges for Species'!C$12),1,0)</f>
        <v>1</v>
      </c>
      <c r="J102">
        <f>IF(AND(D102&gt;='Parameter Ranges for Species'!I$12,'Control Data&amp;Habitat Comparison'!D102&lt;='Parameter Ranges for Species'!D$12),1,0)</f>
        <v>1</v>
      </c>
      <c r="K102">
        <f>IF(AND(E102&gt;='Parameter Ranges for Species'!J$12,'Control Data&amp;Habitat Comparison'!E102&lt;='Parameter Ranges for Species'!E$12),1,0)</f>
        <v>0</v>
      </c>
      <c r="L102">
        <f>IF(AND(F102&gt;='Parameter Ranges for Species'!K$12,'Control Data&amp;Habitat Comparison'!F102&lt;='Parameter Ranges for Species'!F$12),1,0)</f>
        <v>1</v>
      </c>
      <c r="M102">
        <f t="shared" si="3"/>
        <v>4</v>
      </c>
      <c r="T102">
        <f>IF(AND(B102&gt;='Parameter Ranges for Species'!G$5,'Control Data&amp;Habitat Comparison'!B102&lt;='Parameter Ranges for Species'!B$5),1,0)</f>
        <v>1</v>
      </c>
      <c r="U102">
        <f>IF(AND(C102&gt;='Parameter Ranges for Species'!H$5,'Control Data&amp;Habitat Comparison'!C102&lt;='Parameter Ranges for Species'!C$5),1,0)</f>
        <v>1</v>
      </c>
      <c r="V102">
        <f>IF(AND(D102&gt;='Parameter Ranges for Species'!I$5,'Control Data&amp;Habitat Comparison'!D102&lt;='Parameter Ranges for Species'!D$5),1,0)</f>
        <v>1</v>
      </c>
      <c r="W102">
        <f>IF(AND(E102&gt;='Parameter Ranges for Species'!J$5,'Control Data&amp;Habitat Comparison'!E102&lt;='Parameter Ranges for Species'!E$5),1,0)</f>
        <v>1</v>
      </c>
      <c r="X102">
        <f>IF(AND(F102&gt;='Parameter Ranges for Species'!K$5,'Control Data&amp;Habitat Comparison'!F102&lt;='Parameter Ranges for Species'!F$5),1,0)</f>
        <v>1</v>
      </c>
      <c r="Y102">
        <f t="shared" si="4"/>
        <v>5</v>
      </c>
      <c r="AF102">
        <f t="shared" si="5"/>
        <v>1</v>
      </c>
    </row>
    <row r="103" spans="1:32" x14ac:dyDescent="0.25">
      <c r="A103" t="s">
        <v>11</v>
      </c>
      <c r="B103">
        <v>36</v>
      </c>
      <c r="C103">
        <v>0.21335999999999999</v>
      </c>
      <c r="D103">
        <v>0.24417784050811575</v>
      </c>
      <c r="E103">
        <v>93</v>
      </c>
      <c r="F103">
        <v>1</v>
      </c>
      <c r="H103">
        <f>IF(AND(B103&gt;='Parameter Ranges for Species'!G$12,'Control Data&amp;Habitat Comparison'!B103&lt;='Parameter Ranges for Species'!B$12),1,0)</f>
        <v>1</v>
      </c>
      <c r="I103">
        <f>IF(AND(C103&gt;='Parameter Ranges for Species'!H$12,'Control Data&amp;Habitat Comparison'!C103&lt;='Parameter Ranges for Species'!C$12),1,0)</f>
        <v>1</v>
      </c>
      <c r="J103">
        <f>IF(AND(D103&gt;='Parameter Ranges for Species'!I$12,'Control Data&amp;Habitat Comparison'!D103&lt;='Parameter Ranges for Species'!D$12),1,0)</f>
        <v>1</v>
      </c>
      <c r="K103">
        <f>IF(AND(E103&gt;='Parameter Ranges for Species'!J$12,'Control Data&amp;Habitat Comparison'!E103&lt;='Parameter Ranges for Species'!E$12),1,0)</f>
        <v>0</v>
      </c>
      <c r="L103">
        <f>IF(AND(F103&gt;='Parameter Ranges for Species'!K$12,'Control Data&amp;Habitat Comparison'!F103&lt;='Parameter Ranges for Species'!F$12),1,0)</f>
        <v>1</v>
      </c>
      <c r="M103">
        <f t="shared" si="3"/>
        <v>4</v>
      </c>
      <c r="T103">
        <f>IF(AND(B103&gt;='Parameter Ranges for Species'!G$5,'Control Data&amp;Habitat Comparison'!B103&lt;='Parameter Ranges for Species'!B$5),1,0)</f>
        <v>1</v>
      </c>
      <c r="U103">
        <f>IF(AND(C103&gt;='Parameter Ranges for Species'!H$5,'Control Data&amp;Habitat Comparison'!C103&lt;='Parameter Ranges for Species'!C$5),1,0)</f>
        <v>1</v>
      </c>
      <c r="V103">
        <f>IF(AND(D103&gt;='Parameter Ranges for Species'!I$5,'Control Data&amp;Habitat Comparison'!D103&lt;='Parameter Ranges for Species'!D$5),1,0)</f>
        <v>0</v>
      </c>
      <c r="W103">
        <f>IF(AND(E103&gt;='Parameter Ranges for Species'!J$5,'Control Data&amp;Habitat Comparison'!E103&lt;='Parameter Ranges for Species'!E$5),1,0)</f>
        <v>1</v>
      </c>
      <c r="X103">
        <f>IF(AND(F103&gt;='Parameter Ranges for Species'!K$5,'Control Data&amp;Habitat Comparison'!F103&lt;='Parameter Ranges for Species'!F$5),1,0)</f>
        <v>1</v>
      </c>
      <c r="Y103">
        <f t="shared" si="4"/>
        <v>4</v>
      </c>
      <c r="AF103">
        <f t="shared" si="5"/>
        <v>1</v>
      </c>
    </row>
    <row r="104" spans="1:32" x14ac:dyDescent="0.25">
      <c r="A104" t="s">
        <v>11</v>
      </c>
      <c r="B104">
        <v>40</v>
      </c>
      <c r="C104">
        <v>0.15240000000000001</v>
      </c>
      <c r="D104">
        <v>0.14820042342978124</v>
      </c>
      <c r="E104">
        <v>96</v>
      </c>
      <c r="F104">
        <v>1</v>
      </c>
      <c r="H104">
        <f>IF(AND(B104&gt;='Parameter Ranges for Species'!G$12,'Control Data&amp;Habitat Comparison'!B104&lt;='Parameter Ranges for Species'!B$12),1,0)</f>
        <v>1</v>
      </c>
      <c r="I104">
        <f>IF(AND(C104&gt;='Parameter Ranges for Species'!H$12,'Control Data&amp;Habitat Comparison'!C104&lt;='Parameter Ranges for Species'!C$12),1,0)</f>
        <v>1</v>
      </c>
      <c r="J104">
        <f>IF(AND(D104&gt;='Parameter Ranges for Species'!I$12,'Control Data&amp;Habitat Comparison'!D104&lt;='Parameter Ranges for Species'!D$12),1,0)</f>
        <v>1</v>
      </c>
      <c r="K104">
        <f>IF(AND(E104&gt;='Parameter Ranges for Species'!J$12,'Control Data&amp;Habitat Comparison'!E104&lt;='Parameter Ranges for Species'!E$12),1,0)</f>
        <v>0</v>
      </c>
      <c r="L104">
        <f>IF(AND(F104&gt;='Parameter Ranges for Species'!K$12,'Control Data&amp;Habitat Comparison'!F104&lt;='Parameter Ranges for Species'!F$12),1,0)</f>
        <v>1</v>
      </c>
      <c r="M104">
        <f t="shared" si="3"/>
        <v>4</v>
      </c>
      <c r="T104">
        <f>IF(AND(B104&gt;='Parameter Ranges for Species'!G$5,'Control Data&amp;Habitat Comparison'!B104&lt;='Parameter Ranges for Species'!B$5),1,0)</f>
        <v>1</v>
      </c>
      <c r="U104">
        <f>IF(AND(C104&gt;='Parameter Ranges for Species'!H$5,'Control Data&amp;Habitat Comparison'!C104&lt;='Parameter Ranges for Species'!C$5),1,0)</f>
        <v>1</v>
      </c>
      <c r="V104">
        <f>IF(AND(D104&gt;='Parameter Ranges for Species'!I$5,'Control Data&amp;Habitat Comparison'!D104&lt;='Parameter Ranges for Species'!D$5),1,0)</f>
        <v>1</v>
      </c>
      <c r="W104">
        <f>IF(AND(E104&gt;='Parameter Ranges for Species'!J$5,'Control Data&amp;Habitat Comparison'!E104&lt;='Parameter Ranges for Species'!E$5),1,0)</f>
        <v>1</v>
      </c>
      <c r="X104">
        <f>IF(AND(F104&gt;='Parameter Ranges for Species'!K$5,'Control Data&amp;Habitat Comparison'!F104&lt;='Parameter Ranges for Species'!F$5),1,0)</f>
        <v>1</v>
      </c>
      <c r="Y104">
        <f t="shared" si="4"/>
        <v>5</v>
      </c>
      <c r="AF104">
        <f t="shared" si="5"/>
        <v>1</v>
      </c>
    </row>
    <row r="105" spans="1:32" x14ac:dyDescent="0.25">
      <c r="A105" t="s">
        <v>11</v>
      </c>
      <c r="B105">
        <v>53</v>
      </c>
      <c r="C105">
        <v>0.15240000000000001</v>
      </c>
      <c r="D105">
        <v>5.3634438955539876E-2</v>
      </c>
      <c r="E105">
        <v>96</v>
      </c>
      <c r="F105">
        <v>1</v>
      </c>
      <c r="H105">
        <f>IF(AND(B105&gt;='Parameter Ranges for Species'!G$12,'Control Data&amp;Habitat Comparison'!B105&lt;='Parameter Ranges for Species'!B$12),1,0)</f>
        <v>1</v>
      </c>
      <c r="I105">
        <f>IF(AND(C105&gt;='Parameter Ranges for Species'!H$12,'Control Data&amp;Habitat Comparison'!C105&lt;='Parameter Ranges for Species'!C$12),1,0)</f>
        <v>1</v>
      </c>
      <c r="J105">
        <f>IF(AND(D105&gt;='Parameter Ranges for Species'!I$12,'Control Data&amp;Habitat Comparison'!D105&lt;='Parameter Ranges for Species'!D$12),1,0)</f>
        <v>0</v>
      </c>
      <c r="K105">
        <f>IF(AND(E105&gt;='Parameter Ranges for Species'!J$12,'Control Data&amp;Habitat Comparison'!E105&lt;='Parameter Ranges for Species'!E$12),1,0)</f>
        <v>0</v>
      </c>
      <c r="L105">
        <f>IF(AND(F105&gt;='Parameter Ranges for Species'!K$12,'Control Data&amp;Habitat Comparison'!F105&lt;='Parameter Ranges for Species'!F$12),1,0)</f>
        <v>1</v>
      </c>
      <c r="M105">
        <f t="shared" si="3"/>
        <v>3</v>
      </c>
      <c r="T105">
        <f>IF(AND(B105&gt;='Parameter Ranges for Species'!G$5,'Control Data&amp;Habitat Comparison'!B105&lt;='Parameter Ranges for Species'!B$5),1,0)</f>
        <v>0</v>
      </c>
      <c r="U105">
        <f>IF(AND(C105&gt;='Parameter Ranges for Species'!H$5,'Control Data&amp;Habitat Comparison'!C105&lt;='Parameter Ranges for Species'!C$5),1,0)</f>
        <v>1</v>
      </c>
      <c r="V105">
        <f>IF(AND(D105&gt;='Parameter Ranges for Species'!I$5,'Control Data&amp;Habitat Comparison'!D105&lt;='Parameter Ranges for Species'!D$5),1,0)</f>
        <v>1</v>
      </c>
      <c r="W105">
        <f>IF(AND(E105&gt;='Parameter Ranges for Species'!J$5,'Control Data&amp;Habitat Comparison'!E105&lt;='Parameter Ranges for Species'!E$5),1,0)</f>
        <v>1</v>
      </c>
      <c r="X105">
        <f>IF(AND(F105&gt;='Parameter Ranges for Species'!K$5,'Control Data&amp;Habitat Comparison'!F105&lt;='Parameter Ranges for Species'!F$5),1,0)</f>
        <v>1</v>
      </c>
      <c r="Y105">
        <f t="shared" si="4"/>
        <v>4</v>
      </c>
      <c r="AF105">
        <f t="shared" si="5"/>
        <v>0</v>
      </c>
    </row>
    <row r="106" spans="1:32" x14ac:dyDescent="0.25">
      <c r="A106" t="s">
        <v>11</v>
      </c>
      <c r="B106">
        <v>46</v>
      </c>
      <c r="C106">
        <v>0.18288000000000001</v>
      </c>
      <c r="D106">
        <v>0.19336626676076218</v>
      </c>
      <c r="E106">
        <v>96</v>
      </c>
      <c r="F106">
        <v>1</v>
      </c>
      <c r="H106">
        <f>IF(AND(B106&gt;='Parameter Ranges for Species'!G$12,'Control Data&amp;Habitat Comparison'!B106&lt;='Parameter Ranges for Species'!B$12),1,0)</f>
        <v>1</v>
      </c>
      <c r="I106">
        <f>IF(AND(C106&gt;='Parameter Ranges for Species'!H$12,'Control Data&amp;Habitat Comparison'!C106&lt;='Parameter Ranges for Species'!C$12),1,0)</f>
        <v>1</v>
      </c>
      <c r="J106">
        <f>IF(AND(D106&gt;='Parameter Ranges for Species'!I$12,'Control Data&amp;Habitat Comparison'!D106&lt;='Parameter Ranges for Species'!D$12),1,0)</f>
        <v>1</v>
      </c>
      <c r="K106">
        <f>IF(AND(E106&gt;='Parameter Ranges for Species'!J$12,'Control Data&amp;Habitat Comparison'!E106&lt;='Parameter Ranges for Species'!E$12),1,0)</f>
        <v>0</v>
      </c>
      <c r="L106">
        <f>IF(AND(F106&gt;='Parameter Ranges for Species'!K$12,'Control Data&amp;Habitat Comparison'!F106&lt;='Parameter Ranges for Species'!F$12),1,0)</f>
        <v>1</v>
      </c>
      <c r="M106">
        <f t="shared" si="3"/>
        <v>4</v>
      </c>
      <c r="T106">
        <f>IF(AND(B106&gt;='Parameter Ranges for Species'!G$5,'Control Data&amp;Habitat Comparison'!B106&lt;='Parameter Ranges for Species'!B$5),1,0)</f>
        <v>1</v>
      </c>
      <c r="U106">
        <f>IF(AND(C106&gt;='Parameter Ranges for Species'!H$5,'Control Data&amp;Habitat Comparison'!C106&lt;='Parameter Ranges for Species'!C$5),1,0)</f>
        <v>1</v>
      </c>
      <c r="V106">
        <f>IF(AND(D106&gt;='Parameter Ranges for Species'!I$5,'Control Data&amp;Habitat Comparison'!D106&lt;='Parameter Ranges for Species'!D$5),1,0)</f>
        <v>1</v>
      </c>
      <c r="W106">
        <f>IF(AND(E106&gt;='Parameter Ranges for Species'!J$5,'Control Data&amp;Habitat Comparison'!E106&lt;='Parameter Ranges for Species'!E$5),1,0)</f>
        <v>1</v>
      </c>
      <c r="X106">
        <f>IF(AND(F106&gt;='Parameter Ranges for Species'!K$5,'Control Data&amp;Habitat Comparison'!F106&lt;='Parameter Ranges for Species'!F$5),1,0)</f>
        <v>1</v>
      </c>
      <c r="Y106">
        <f t="shared" si="4"/>
        <v>5</v>
      </c>
      <c r="AF106">
        <f t="shared" si="5"/>
        <v>1</v>
      </c>
    </row>
    <row r="107" spans="1:32" x14ac:dyDescent="0.25">
      <c r="A107" t="s">
        <v>11</v>
      </c>
      <c r="B107">
        <v>36.5</v>
      </c>
      <c r="C107">
        <v>0.18288000000000001</v>
      </c>
      <c r="D107">
        <v>0.33450952717007765</v>
      </c>
      <c r="E107">
        <v>96</v>
      </c>
      <c r="F107">
        <v>1</v>
      </c>
      <c r="H107">
        <f>IF(AND(B107&gt;='Parameter Ranges for Species'!G$12,'Control Data&amp;Habitat Comparison'!B107&lt;='Parameter Ranges for Species'!B$12),1,0)</f>
        <v>1</v>
      </c>
      <c r="I107">
        <f>IF(AND(C107&gt;='Parameter Ranges for Species'!H$12,'Control Data&amp;Habitat Comparison'!C107&lt;='Parameter Ranges for Species'!C$12),1,0)</f>
        <v>1</v>
      </c>
      <c r="J107">
        <f>IF(AND(D107&gt;='Parameter Ranges for Species'!I$12,'Control Data&amp;Habitat Comparison'!D107&lt;='Parameter Ranges for Species'!D$12),1,0)</f>
        <v>1</v>
      </c>
      <c r="K107">
        <f>IF(AND(E107&gt;='Parameter Ranges for Species'!J$12,'Control Data&amp;Habitat Comparison'!E107&lt;='Parameter Ranges for Species'!E$12),1,0)</f>
        <v>0</v>
      </c>
      <c r="L107">
        <f>IF(AND(F107&gt;='Parameter Ranges for Species'!K$12,'Control Data&amp;Habitat Comparison'!F107&lt;='Parameter Ranges for Species'!F$12),1,0)</f>
        <v>1</v>
      </c>
      <c r="M107">
        <f t="shared" si="3"/>
        <v>4</v>
      </c>
      <c r="T107">
        <f>IF(AND(B107&gt;='Parameter Ranges for Species'!G$5,'Control Data&amp;Habitat Comparison'!B107&lt;='Parameter Ranges for Species'!B$5),1,0)</f>
        <v>1</v>
      </c>
      <c r="U107">
        <f>IF(AND(C107&gt;='Parameter Ranges for Species'!H$5,'Control Data&amp;Habitat Comparison'!C107&lt;='Parameter Ranges for Species'!C$5),1,0)</f>
        <v>1</v>
      </c>
      <c r="V107">
        <f>IF(AND(D107&gt;='Parameter Ranges for Species'!I$5,'Control Data&amp;Habitat Comparison'!D107&lt;='Parameter Ranges for Species'!D$5),1,0)</f>
        <v>0</v>
      </c>
      <c r="W107">
        <f>IF(AND(E107&gt;='Parameter Ranges for Species'!J$5,'Control Data&amp;Habitat Comparison'!E107&lt;='Parameter Ranges for Species'!E$5),1,0)</f>
        <v>1</v>
      </c>
      <c r="X107">
        <f>IF(AND(F107&gt;='Parameter Ranges for Species'!K$5,'Control Data&amp;Habitat Comparison'!F107&lt;='Parameter Ranges for Species'!F$5),1,0)</f>
        <v>1</v>
      </c>
      <c r="Y107">
        <f t="shared" si="4"/>
        <v>4</v>
      </c>
      <c r="AF107">
        <f t="shared" si="5"/>
        <v>1</v>
      </c>
    </row>
    <row r="108" spans="1:32" x14ac:dyDescent="0.25">
      <c r="A108" t="s">
        <v>11</v>
      </c>
      <c r="B108">
        <v>41</v>
      </c>
      <c r="C108">
        <v>0.24384000000000003</v>
      </c>
      <c r="D108">
        <v>0.22865208186309105</v>
      </c>
      <c r="E108">
        <v>93</v>
      </c>
      <c r="F108">
        <v>1</v>
      </c>
      <c r="H108">
        <f>IF(AND(B108&gt;='Parameter Ranges for Species'!G$12,'Control Data&amp;Habitat Comparison'!B108&lt;='Parameter Ranges for Species'!B$12),1,0)</f>
        <v>1</v>
      </c>
      <c r="I108">
        <f>IF(AND(C108&gt;='Parameter Ranges for Species'!H$12,'Control Data&amp;Habitat Comparison'!C108&lt;='Parameter Ranges for Species'!C$12),1,0)</f>
        <v>1</v>
      </c>
      <c r="J108">
        <f>IF(AND(D108&gt;='Parameter Ranges for Species'!I$12,'Control Data&amp;Habitat Comparison'!D108&lt;='Parameter Ranges for Species'!D$12),1,0)</f>
        <v>1</v>
      </c>
      <c r="K108">
        <f>IF(AND(E108&gt;='Parameter Ranges for Species'!J$12,'Control Data&amp;Habitat Comparison'!E108&lt;='Parameter Ranges for Species'!E$12),1,0)</f>
        <v>0</v>
      </c>
      <c r="L108">
        <f>IF(AND(F108&gt;='Parameter Ranges for Species'!K$12,'Control Data&amp;Habitat Comparison'!F108&lt;='Parameter Ranges for Species'!F$12),1,0)</f>
        <v>1</v>
      </c>
      <c r="M108">
        <f t="shared" si="3"/>
        <v>4</v>
      </c>
      <c r="T108">
        <f>IF(AND(B108&gt;='Parameter Ranges for Species'!G$5,'Control Data&amp;Habitat Comparison'!B108&lt;='Parameter Ranges for Species'!B$5),1,0)</f>
        <v>1</v>
      </c>
      <c r="U108">
        <f>IF(AND(C108&gt;='Parameter Ranges for Species'!H$5,'Control Data&amp;Habitat Comparison'!C108&lt;='Parameter Ranges for Species'!C$5),1,0)</f>
        <v>1</v>
      </c>
      <c r="V108">
        <f>IF(AND(D108&gt;='Parameter Ranges for Species'!I$5,'Control Data&amp;Habitat Comparison'!D108&lt;='Parameter Ranges for Species'!D$5),1,0)</f>
        <v>0</v>
      </c>
      <c r="W108">
        <f>IF(AND(E108&gt;='Parameter Ranges for Species'!J$5,'Control Data&amp;Habitat Comparison'!E108&lt;='Parameter Ranges for Species'!E$5),1,0)</f>
        <v>1</v>
      </c>
      <c r="X108">
        <f>IF(AND(F108&gt;='Parameter Ranges for Species'!K$5,'Control Data&amp;Habitat Comparison'!F108&lt;='Parameter Ranges for Species'!F$5),1,0)</f>
        <v>1</v>
      </c>
      <c r="Y108">
        <f t="shared" si="4"/>
        <v>4</v>
      </c>
      <c r="AF108">
        <f t="shared" si="5"/>
        <v>1</v>
      </c>
    </row>
    <row r="109" spans="1:32" x14ac:dyDescent="0.25">
      <c r="A109" t="s">
        <v>11</v>
      </c>
      <c r="B109">
        <v>43</v>
      </c>
      <c r="C109">
        <v>0.21335999999999999</v>
      </c>
      <c r="D109">
        <v>0.16937191249117856</v>
      </c>
      <c r="E109">
        <v>94</v>
      </c>
      <c r="F109">
        <v>1</v>
      </c>
      <c r="H109">
        <f>IF(AND(B109&gt;='Parameter Ranges for Species'!G$12,'Control Data&amp;Habitat Comparison'!B109&lt;='Parameter Ranges for Species'!B$12),1,0)</f>
        <v>1</v>
      </c>
      <c r="I109">
        <f>IF(AND(C109&gt;='Parameter Ranges for Species'!H$12,'Control Data&amp;Habitat Comparison'!C109&lt;='Parameter Ranges for Species'!C$12),1,0)</f>
        <v>1</v>
      </c>
      <c r="J109">
        <f>IF(AND(D109&gt;='Parameter Ranges for Species'!I$12,'Control Data&amp;Habitat Comparison'!D109&lt;='Parameter Ranges for Species'!D$12),1,0)</f>
        <v>1</v>
      </c>
      <c r="K109">
        <f>IF(AND(E109&gt;='Parameter Ranges for Species'!J$12,'Control Data&amp;Habitat Comparison'!E109&lt;='Parameter Ranges for Species'!E$12),1,0)</f>
        <v>0</v>
      </c>
      <c r="L109">
        <f>IF(AND(F109&gt;='Parameter Ranges for Species'!K$12,'Control Data&amp;Habitat Comparison'!F109&lt;='Parameter Ranges for Species'!F$12),1,0)</f>
        <v>1</v>
      </c>
      <c r="M109">
        <f t="shared" si="3"/>
        <v>4</v>
      </c>
      <c r="T109">
        <f>IF(AND(B109&gt;='Parameter Ranges for Species'!G$5,'Control Data&amp;Habitat Comparison'!B109&lt;='Parameter Ranges for Species'!B$5),1,0)</f>
        <v>1</v>
      </c>
      <c r="U109">
        <f>IF(AND(C109&gt;='Parameter Ranges for Species'!H$5,'Control Data&amp;Habitat Comparison'!C109&lt;='Parameter Ranges for Species'!C$5),1,0)</f>
        <v>1</v>
      </c>
      <c r="V109">
        <f>IF(AND(D109&gt;='Parameter Ranges for Species'!I$5,'Control Data&amp;Habitat Comparison'!D109&lt;='Parameter Ranges for Species'!D$5),1,0)</f>
        <v>1</v>
      </c>
      <c r="W109">
        <f>IF(AND(E109&gt;='Parameter Ranges for Species'!J$5,'Control Data&amp;Habitat Comparison'!E109&lt;='Parameter Ranges for Species'!E$5),1,0)</f>
        <v>1</v>
      </c>
      <c r="X109">
        <f>IF(AND(F109&gt;='Parameter Ranges for Species'!K$5,'Control Data&amp;Habitat Comparison'!F109&lt;='Parameter Ranges for Species'!F$5),1,0)</f>
        <v>1</v>
      </c>
      <c r="Y109">
        <f t="shared" si="4"/>
        <v>5</v>
      </c>
      <c r="AF109">
        <f t="shared" si="5"/>
        <v>1</v>
      </c>
    </row>
    <row r="110" spans="1:32" x14ac:dyDescent="0.25">
      <c r="A110" t="s">
        <v>11</v>
      </c>
      <c r="B110">
        <v>39.5</v>
      </c>
      <c r="C110">
        <v>9.1440000000000007E-2</v>
      </c>
      <c r="D110">
        <v>0.13126323218066338</v>
      </c>
      <c r="E110">
        <v>94</v>
      </c>
      <c r="F110">
        <v>1</v>
      </c>
      <c r="H110">
        <f>IF(AND(B110&gt;='Parameter Ranges for Species'!G$12,'Control Data&amp;Habitat Comparison'!B110&lt;='Parameter Ranges for Species'!B$12),1,0)</f>
        <v>1</v>
      </c>
      <c r="I110">
        <f>IF(AND(C110&gt;='Parameter Ranges for Species'!H$12,'Control Data&amp;Habitat Comparison'!C110&lt;='Parameter Ranges for Species'!C$12),1,0)</f>
        <v>1</v>
      </c>
      <c r="J110">
        <f>IF(AND(D110&gt;='Parameter Ranges for Species'!I$12,'Control Data&amp;Habitat Comparison'!D110&lt;='Parameter Ranges for Species'!D$12),1,0)</f>
        <v>1</v>
      </c>
      <c r="K110">
        <f>IF(AND(E110&gt;='Parameter Ranges for Species'!J$12,'Control Data&amp;Habitat Comparison'!E110&lt;='Parameter Ranges for Species'!E$12),1,0)</f>
        <v>0</v>
      </c>
      <c r="L110">
        <f>IF(AND(F110&gt;='Parameter Ranges for Species'!K$12,'Control Data&amp;Habitat Comparison'!F110&lt;='Parameter Ranges for Species'!F$12),1,0)</f>
        <v>1</v>
      </c>
      <c r="M110">
        <f t="shared" si="3"/>
        <v>4</v>
      </c>
      <c r="T110">
        <f>IF(AND(B110&gt;='Parameter Ranges for Species'!G$5,'Control Data&amp;Habitat Comparison'!B110&lt;='Parameter Ranges for Species'!B$5),1,0)</f>
        <v>1</v>
      </c>
      <c r="U110">
        <f>IF(AND(C110&gt;='Parameter Ranges for Species'!H$5,'Control Data&amp;Habitat Comparison'!C110&lt;='Parameter Ranges for Species'!C$5),1,0)</f>
        <v>1</v>
      </c>
      <c r="V110">
        <f>IF(AND(D110&gt;='Parameter Ranges for Species'!I$5,'Control Data&amp;Habitat Comparison'!D110&lt;='Parameter Ranges for Species'!D$5),1,0)</f>
        <v>1</v>
      </c>
      <c r="W110">
        <f>IF(AND(E110&gt;='Parameter Ranges for Species'!J$5,'Control Data&amp;Habitat Comparison'!E110&lt;='Parameter Ranges for Species'!E$5),1,0)</f>
        <v>1</v>
      </c>
      <c r="X110">
        <f>IF(AND(F110&gt;='Parameter Ranges for Species'!K$5,'Control Data&amp;Habitat Comparison'!F110&lt;='Parameter Ranges for Species'!F$5),1,0)</f>
        <v>1</v>
      </c>
      <c r="Y110">
        <f t="shared" si="4"/>
        <v>5</v>
      </c>
      <c r="AF110">
        <f t="shared" si="5"/>
        <v>1</v>
      </c>
    </row>
    <row r="111" spans="1:32" x14ac:dyDescent="0.25">
      <c r="A111" t="s">
        <v>11</v>
      </c>
      <c r="B111">
        <v>35</v>
      </c>
      <c r="C111">
        <v>0.24384000000000003</v>
      </c>
      <c r="D111">
        <v>0.31192660550458717</v>
      </c>
      <c r="E111">
        <v>91</v>
      </c>
      <c r="F111">
        <v>1</v>
      </c>
      <c r="H111">
        <f>IF(AND(B111&gt;='Parameter Ranges for Species'!G$12,'Control Data&amp;Habitat Comparison'!B111&lt;='Parameter Ranges for Species'!B$12),1,0)</f>
        <v>1</v>
      </c>
      <c r="I111">
        <f>IF(AND(C111&gt;='Parameter Ranges for Species'!H$12,'Control Data&amp;Habitat Comparison'!C111&lt;='Parameter Ranges for Species'!C$12),1,0)</f>
        <v>1</v>
      </c>
      <c r="J111">
        <f>IF(AND(D111&gt;='Parameter Ranges for Species'!I$12,'Control Data&amp;Habitat Comparison'!D111&lt;='Parameter Ranges for Species'!D$12),1,0)</f>
        <v>1</v>
      </c>
      <c r="K111">
        <f>IF(AND(E111&gt;='Parameter Ranges for Species'!J$12,'Control Data&amp;Habitat Comparison'!E111&lt;='Parameter Ranges for Species'!E$12),1,0)</f>
        <v>0</v>
      </c>
      <c r="L111">
        <f>IF(AND(F111&gt;='Parameter Ranges for Species'!K$12,'Control Data&amp;Habitat Comparison'!F111&lt;='Parameter Ranges for Species'!F$12),1,0)</f>
        <v>1</v>
      </c>
      <c r="M111">
        <f t="shared" si="3"/>
        <v>4</v>
      </c>
      <c r="T111">
        <f>IF(AND(B111&gt;='Parameter Ranges for Species'!G$5,'Control Data&amp;Habitat Comparison'!B111&lt;='Parameter Ranges for Species'!B$5),1,0)</f>
        <v>1</v>
      </c>
      <c r="U111">
        <f>IF(AND(C111&gt;='Parameter Ranges for Species'!H$5,'Control Data&amp;Habitat Comparison'!C111&lt;='Parameter Ranges for Species'!C$5),1,0)</f>
        <v>1</v>
      </c>
      <c r="V111">
        <f>IF(AND(D111&gt;='Parameter Ranges for Species'!I$5,'Control Data&amp;Habitat Comparison'!D111&lt;='Parameter Ranges for Species'!D$5),1,0)</f>
        <v>0</v>
      </c>
      <c r="W111">
        <f>IF(AND(E111&gt;='Parameter Ranges for Species'!J$5,'Control Data&amp;Habitat Comparison'!E111&lt;='Parameter Ranges for Species'!E$5),1,0)</f>
        <v>1</v>
      </c>
      <c r="X111">
        <f>IF(AND(F111&gt;='Parameter Ranges for Species'!K$5,'Control Data&amp;Habitat Comparison'!F111&lt;='Parameter Ranges for Species'!F$5),1,0)</f>
        <v>1</v>
      </c>
      <c r="Y111">
        <f t="shared" si="4"/>
        <v>4</v>
      </c>
      <c r="AF111">
        <f t="shared" si="5"/>
        <v>1</v>
      </c>
    </row>
    <row r="112" spans="1:32" x14ac:dyDescent="0.25">
      <c r="A112" t="s">
        <v>11</v>
      </c>
      <c r="B112">
        <v>43</v>
      </c>
      <c r="C112">
        <v>0</v>
      </c>
      <c r="D112">
        <v>0.17925194071983064</v>
      </c>
      <c r="E112">
        <v>91</v>
      </c>
      <c r="F112">
        <v>1</v>
      </c>
      <c r="H112">
        <f>IF(AND(B112&gt;='Parameter Ranges for Species'!G$12,'Control Data&amp;Habitat Comparison'!B112&lt;='Parameter Ranges for Species'!B$12),1,0)</f>
        <v>1</v>
      </c>
      <c r="I112">
        <f>IF(AND(C112&gt;='Parameter Ranges for Species'!H$12,'Control Data&amp;Habitat Comparison'!C112&lt;='Parameter Ranges for Species'!C$12),1,0)</f>
        <v>1</v>
      </c>
      <c r="J112">
        <f>IF(AND(D112&gt;='Parameter Ranges for Species'!I$12,'Control Data&amp;Habitat Comparison'!D112&lt;='Parameter Ranges for Species'!D$12),1,0)</f>
        <v>1</v>
      </c>
      <c r="K112">
        <f>IF(AND(E112&gt;='Parameter Ranges for Species'!J$12,'Control Data&amp;Habitat Comparison'!E112&lt;='Parameter Ranges for Species'!E$12),1,0)</f>
        <v>0</v>
      </c>
      <c r="L112">
        <f>IF(AND(F112&gt;='Parameter Ranges for Species'!K$12,'Control Data&amp;Habitat Comparison'!F112&lt;='Parameter Ranges for Species'!F$12),1,0)</f>
        <v>1</v>
      </c>
      <c r="M112">
        <f t="shared" si="3"/>
        <v>4</v>
      </c>
      <c r="T112">
        <f>IF(AND(B112&gt;='Parameter Ranges for Species'!G$5,'Control Data&amp;Habitat Comparison'!B112&lt;='Parameter Ranges for Species'!B$5),1,0)</f>
        <v>1</v>
      </c>
      <c r="U112">
        <f>IF(AND(C112&gt;='Parameter Ranges for Species'!H$5,'Control Data&amp;Habitat Comparison'!C112&lt;='Parameter Ranges for Species'!C$5),1,0)</f>
        <v>1</v>
      </c>
      <c r="V112">
        <f>IF(AND(D112&gt;='Parameter Ranges for Species'!I$5,'Control Data&amp;Habitat Comparison'!D112&lt;='Parameter Ranges for Species'!D$5),1,0)</f>
        <v>1</v>
      </c>
      <c r="W112">
        <f>IF(AND(E112&gt;='Parameter Ranges for Species'!J$5,'Control Data&amp;Habitat Comparison'!E112&lt;='Parameter Ranges for Species'!E$5),1,0)</f>
        <v>1</v>
      </c>
      <c r="X112">
        <f>IF(AND(F112&gt;='Parameter Ranges for Species'!K$5,'Control Data&amp;Habitat Comparison'!F112&lt;='Parameter Ranges for Species'!F$5),1,0)</f>
        <v>1</v>
      </c>
      <c r="Y112">
        <f t="shared" si="4"/>
        <v>5</v>
      </c>
      <c r="AF112">
        <f t="shared" si="5"/>
        <v>1</v>
      </c>
    </row>
    <row r="113" spans="1:33" x14ac:dyDescent="0.25">
      <c r="A113" t="s">
        <v>11</v>
      </c>
      <c r="B113">
        <v>39</v>
      </c>
      <c r="C113">
        <v>0.24384000000000003</v>
      </c>
      <c r="D113">
        <v>0.31474947071277348</v>
      </c>
      <c r="E113">
        <v>92</v>
      </c>
      <c r="F113">
        <v>1</v>
      </c>
      <c r="H113">
        <f>IF(AND(B113&gt;='Parameter Ranges for Species'!G$12,'Control Data&amp;Habitat Comparison'!B113&lt;='Parameter Ranges for Species'!B$12),1,0)</f>
        <v>1</v>
      </c>
      <c r="I113">
        <f>IF(AND(C113&gt;='Parameter Ranges for Species'!H$12,'Control Data&amp;Habitat Comparison'!C113&lt;='Parameter Ranges for Species'!C$12),1,0)</f>
        <v>1</v>
      </c>
      <c r="J113">
        <f>IF(AND(D113&gt;='Parameter Ranges for Species'!I$12,'Control Data&amp;Habitat Comparison'!D113&lt;='Parameter Ranges for Species'!D$12),1,0)</f>
        <v>1</v>
      </c>
      <c r="K113">
        <f>IF(AND(E113&gt;='Parameter Ranges for Species'!J$12,'Control Data&amp;Habitat Comparison'!E113&lt;='Parameter Ranges for Species'!E$12),1,0)</f>
        <v>0</v>
      </c>
      <c r="L113">
        <f>IF(AND(F113&gt;='Parameter Ranges for Species'!K$12,'Control Data&amp;Habitat Comparison'!F113&lt;='Parameter Ranges for Species'!F$12),1,0)</f>
        <v>1</v>
      </c>
      <c r="M113">
        <f t="shared" si="3"/>
        <v>4</v>
      </c>
      <c r="T113">
        <f>IF(AND(B113&gt;='Parameter Ranges for Species'!G$5,'Control Data&amp;Habitat Comparison'!B113&lt;='Parameter Ranges for Species'!B$5),1,0)</f>
        <v>1</v>
      </c>
      <c r="U113">
        <f>IF(AND(C113&gt;='Parameter Ranges for Species'!H$5,'Control Data&amp;Habitat Comparison'!C113&lt;='Parameter Ranges for Species'!C$5),1,0)</f>
        <v>1</v>
      </c>
      <c r="V113">
        <f>IF(AND(D113&gt;='Parameter Ranges for Species'!I$5,'Control Data&amp;Habitat Comparison'!D113&lt;='Parameter Ranges for Species'!D$5),1,0)</f>
        <v>0</v>
      </c>
      <c r="W113">
        <f>IF(AND(E113&gt;='Parameter Ranges for Species'!J$5,'Control Data&amp;Habitat Comparison'!E113&lt;='Parameter Ranges for Species'!E$5),1,0)</f>
        <v>1</v>
      </c>
      <c r="X113">
        <f>IF(AND(F113&gt;='Parameter Ranges for Species'!K$5,'Control Data&amp;Habitat Comparison'!F113&lt;='Parameter Ranges for Species'!F$5),1,0)</f>
        <v>1</v>
      </c>
      <c r="Y113">
        <f t="shared" si="4"/>
        <v>4</v>
      </c>
      <c r="AF113">
        <f t="shared" si="5"/>
        <v>1</v>
      </c>
    </row>
    <row r="114" spans="1:33" x14ac:dyDescent="0.25">
      <c r="A114" t="s">
        <v>11</v>
      </c>
      <c r="B114">
        <v>40.5</v>
      </c>
      <c r="C114">
        <v>0.12192000000000001</v>
      </c>
      <c r="D114">
        <v>0.13549752999294284</v>
      </c>
      <c r="E114">
        <v>93</v>
      </c>
      <c r="F114">
        <v>1</v>
      </c>
      <c r="H114">
        <f>IF(AND(B114&gt;='Parameter Ranges for Species'!G$12,'Control Data&amp;Habitat Comparison'!B114&lt;='Parameter Ranges for Species'!B$12),1,0)</f>
        <v>1</v>
      </c>
      <c r="I114">
        <f>IF(AND(C114&gt;='Parameter Ranges for Species'!H$12,'Control Data&amp;Habitat Comparison'!C114&lt;='Parameter Ranges for Species'!C$12),1,0)</f>
        <v>1</v>
      </c>
      <c r="J114">
        <f>IF(AND(D114&gt;='Parameter Ranges for Species'!I$12,'Control Data&amp;Habitat Comparison'!D114&lt;='Parameter Ranges for Species'!D$12),1,0)</f>
        <v>1</v>
      </c>
      <c r="K114">
        <f>IF(AND(E114&gt;='Parameter Ranges for Species'!J$12,'Control Data&amp;Habitat Comparison'!E114&lt;='Parameter Ranges for Species'!E$12),1,0)</f>
        <v>0</v>
      </c>
      <c r="L114">
        <f>IF(AND(F114&gt;='Parameter Ranges for Species'!K$12,'Control Data&amp;Habitat Comparison'!F114&lt;='Parameter Ranges for Species'!F$12),1,0)</f>
        <v>1</v>
      </c>
      <c r="M114">
        <f t="shared" si="3"/>
        <v>4</v>
      </c>
      <c r="T114">
        <f>IF(AND(B114&gt;='Parameter Ranges for Species'!G$5,'Control Data&amp;Habitat Comparison'!B114&lt;='Parameter Ranges for Species'!B$5),1,0)</f>
        <v>1</v>
      </c>
      <c r="U114">
        <f>IF(AND(C114&gt;='Parameter Ranges for Species'!H$5,'Control Data&amp;Habitat Comparison'!C114&lt;='Parameter Ranges for Species'!C$5),1,0)</f>
        <v>1</v>
      </c>
      <c r="V114">
        <f>IF(AND(D114&gt;='Parameter Ranges for Species'!I$5,'Control Data&amp;Habitat Comparison'!D114&lt;='Parameter Ranges for Species'!D$5),1,0)</f>
        <v>1</v>
      </c>
      <c r="W114">
        <f>IF(AND(E114&gt;='Parameter Ranges for Species'!J$5,'Control Data&amp;Habitat Comparison'!E114&lt;='Parameter Ranges for Species'!E$5),1,0)</f>
        <v>1</v>
      </c>
      <c r="X114">
        <f>IF(AND(F114&gt;='Parameter Ranges for Species'!K$5,'Control Data&amp;Habitat Comparison'!F114&lt;='Parameter Ranges for Species'!F$5),1,0)</f>
        <v>1</v>
      </c>
      <c r="Y114">
        <f t="shared" si="4"/>
        <v>5</v>
      </c>
      <c r="AF114">
        <f t="shared" si="5"/>
        <v>1</v>
      </c>
    </row>
    <row r="115" spans="1:33" x14ac:dyDescent="0.25">
      <c r="A115" t="s">
        <v>11</v>
      </c>
      <c r="B115">
        <v>41</v>
      </c>
      <c r="C115">
        <v>0.24384000000000003</v>
      </c>
      <c r="D115">
        <v>0.30204657727593509</v>
      </c>
      <c r="E115">
        <v>95</v>
      </c>
      <c r="F115">
        <v>1</v>
      </c>
      <c r="H115">
        <f>IF(AND(B115&gt;='Parameter Ranges for Species'!G$12,'Control Data&amp;Habitat Comparison'!B115&lt;='Parameter Ranges for Species'!B$12),1,0)</f>
        <v>1</v>
      </c>
      <c r="I115">
        <f>IF(AND(C115&gt;='Parameter Ranges for Species'!H$12,'Control Data&amp;Habitat Comparison'!C115&lt;='Parameter Ranges for Species'!C$12),1,0)</f>
        <v>1</v>
      </c>
      <c r="J115">
        <f>IF(AND(D115&gt;='Parameter Ranges for Species'!I$12,'Control Data&amp;Habitat Comparison'!D115&lt;='Parameter Ranges for Species'!D$12),1,0)</f>
        <v>1</v>
      </c>
      <c r="K115">
        <f>IF(AND(E115&gt;='Parameter Ranges for Species'!J$12,'Control Data&amp;Habitat Comparison'!E115&lt;='Parameter Ranges for Species'!E$12),1,0)</f>
        <v>0</v>
      </c>
      <c r="L115">
        <f>IF(AND(F115&gt;='Parameter Ranges for Species'!K$12,'Control Data&amp;Habitat Comparison'!F115&lt;='Parameter Ranges for Species'!F$12),1,0)</f>
        <v>1</v>
      </c>
      <c r="M115">
        <f t="shared" si="3"/>
        <v>4</v>
      </c>
      <c r="T115">
        <f>IF(AND(B115&gt;='Parameter Ranges for Species'!G$5,'Control Data&amp;Habitat Comparison'!B115&lt;='Parameter Ranges for Species'!B$5),1,0)</f>
        <v>1</v>
      </c>
      <c r="U115">
        <f>IF(AND(C115&gt;='Parameter Ranges for Species'!H$5,'Control Data&amp;Habitat Comparison'!C115&lt;='Parameter Ranges for Species'!C$5),1,0)</f>
        <v>1</v>
      </c>
      <c r="V115">
        <f>IF(AND(D115&gt;='Parameter Ranges for Species'!I$5,'Control Data&amp;Habitat Comparison'!D115&lt;='Parameter Ranges for Species'!D$5),1,0)</f>
        <v>0</v>
      </c>
      <c r="W115">
        <f>IF(AND(E115&gt;='Parameter Ranges for Species'!J$5,'Control Data&amp;Habitat Comparison'!E115&lt;='Parameter Ranges for Species'!E$5),1,0)</f>
        <v>1</v>
      </c>
      <c r="X115">
        <f>IF(AND(F115&gt;='Parameter Ranges for Species'!K$5,'Control Data&amp;Habitat Comparison'!F115&lt;='Parameter Ranges for Species'!F$5),1,0)</f>
        <v>1</v>
      </c>
      <c r="Y115">
        <f t="shared" si="4"/>
        <v>4</v>
      </c>
      <c r="AF115">
        <f t="shared" si="5"/>
        <v>1</v>
      </c>
    </row>
    <row r="116" spans="1:33" x14ac:dyDescent="0.25">
      <c r="A116" t="s">
        <v>11</v>
      </c>
      <c r="B116">
        <v>44</v>
      </c>
      <c r="C116">
        <v>6.0960000000000007E-2</v>
      </c>
      <c r="D116">
        <v>0.17501764290755117</v>
      </c>
      <c r="E116">
        <v>92</v>
      </c>
      <c r="F116">
        <v>1</v>
      </c>
      <c r="H116">
        <f>IF(AND(B116&gt;='Parameter Ranges for Species'!G$12,'Control Data&amp;Habitat Comparison'!B116&lt;='Parameter Ranges for Species'!B$12),1,0)</f>
        <v>1</v>
      </c>
      <c r="I116">
        <f>IF(AND(C116&gt;='Parameter Ranges for Species'!H$12,'Control Data&amp;Habitat Comparison'!C116&lt;='Parameter Ranges for Species'!C$12),1,0)</f>
        <v>1</v>
      </c>
      <c r="J116">
        <f>IF(AND(D116&gt;='Parameter Ranges for Species'!I$12,'Control Data&amp;Habitat Comparison'!D116&lt;='Parameter Ranges for Species'!D$12),1,0)</f>
        <v>1</v>
      </c>
      <c r="K116">
        <f>IF(AND(E116&gt;='Parameter Ranges for Species'!J$12,'Control Data&amp;Habitat Comparison'!E116&lt;='Parameter Ranges for Species'!E$12),1,0)</f>
        <v>0</v>
      </c>
      <c r="L116">
        <f>IF(AND(F116&gt;='Parameter Ranges for Species'!K$12,'Control Data&amp;Habitat Comparison'!F116&lt;='Parameter Ranges for Species'!F$12),1,0)</f>
        <v>1</v>
      </c>
      <c r="M116">
        <f t="shared" si="3"/>
        <v>4</v>
      </c>
      <c r="T116">
        <f>IF(AND(B116&gt;='Parameter Ranges for Species'!G$5,'Control Data&amp;Habitat Comparison'!B116&lt;='Parameter Ranges for Species'!B$5),1,0)</f>
        <v>1</v>
      </c>
      <c r="U116">
        <f>IF(AND(C116&gt;='Parameter Ranges for Species'!H$5,'Control Data&amp;Habitat Comparison'!C116&lt;='Parameter Ranges for Species'!C$5),1,0)</f>
        <v>1</v>
      </c>
      <c r="V116">
        <f>IF(AND(D116&gt;='Parameter Ranges for Species'!I$5,'Control Data&amp;Habitat Comparison'!D116&lt;='Parameter Ranges for Species'!D$5),1,0)</f>
        <v>1</v>
      </c>
      <c r="W116">
        <f>IF(AND(E116&gt;='Parameter Ranges for Species'!J$5,'Control Data&amp;Habitat Comparison'!E116&lt;='Parameter Ranges for Species'!E$5),1,0)</f>
        <v>1</v>
      </c>
      <c r="X116">
        <f>IF(AND(F116&gt;='Parameter Ranges for Species'!K$5,'Control Data&amp;Habitat Comparison'!F116&lt;='Parameter Ranges for Species'!F$5),1,0)</f>
        <v>1</v>
      </c>
      <c r="Y116">
        <f t="shared" si="4"/>
        <v>5</v>
      </c>
      <c r="AF116">
        <f t="shared" si="5"/>
        <v>1</v>
      </c>
    </row>
    <row r="117" spans="1:33" x14ac:dyDescent="0.25">
      <c r="A117" t="s">
        <v>11</v>
      </c>
      <c r="B117">
        <v>40</v>
      </c>
      <c r="C117">
        <v>0.12192000000000001</v>
      </c>
      <c r="D117">
        <v>0.34862385321100919</v>
      </c>
      <c r="E117">
        <v>93</v>
      </c>
      <c r="F117">
        <v>1</v>
      </c>
      <c r="H117">
        <f>IF(AND(B117&gt;='Parameter Ranges for Species'!G$12,'Control Data&amp;Habitat Comparison'!B117&lt;='Parameter Ranges for Species'!B$12),1,0)</f>
        <v>1</v>
      </c>
      <c r="I117">
        <f>IF(AND(C117&gt;='Parameter Ranges for Species'!H$12,'Control Data&amp;Habitat Comparison'!C117&lt;='Parameter Ranges for Species'!C$12),1,0)</f>
        <v>1</v>
      </c>
      <c r="J117">
        <f>IF(AND(D117&gt;='Parameter Ranges for Species'!I$12,'Control Data&amp;Habitat Comparison'!D117&lt;='Parameter Ranges for Species'!D$12),1,0)</f>
        <v>0</v>
      </c>
      <c r="K117">
        <f>IF(AND(E117&gt;='Parameter Ranges for Species'!J$12,'Control Data&amp;Habitat Comparison'!E117&lt;='Parameter Ranges for Species'!E$12),1,0)</f>
        <v>0</v>
      </c>
      <c r="L117">
        <f>IF(AND(F117&gt;='Parameter Ranges for Species'!K$12,'Control Data&amp;Habitat Comparison'!F117&lt;='Parameter Ranges for Species'!F$12),1,0)</f>
        <v>1</v>
      </c>
      <c r="M117">
        <f t="shared" si="3"/>
        <v>3</v>
      </c>
      <c r="T117">
        <f>IF(AND(B117&gt;='Parameter Ranges for Species'!G$5,'Control Data&amp;Habitat Comparison'!B117&lt;='Parameter Ranges for Species'!B$5),1,0)</f>
        <v>1</v>
      </c>
      <c r="U117">
        <f>IF(AND(C117&gt;='Parameter Ranges for Species'!H$5,'Control Data&amp;Habitat Comparison'!C117&lt;='Parameter Ranges for Species'!C$5),1,0)</f>
        <v>1</v>
      </c>
      <c r="V117">
        <f>IF(AND(D117&gt;='Parameter Ranges for Species'!I$5,'Control Data&amp;Habitat Comparison'!D117&lt;='Parameter Ranges for Species'!D$5),1,0)</f>
        <v>0</v>
      </c>
      <c r="W117">
        <f>IF(AND(E117&gt;='Parameter Ranges for Species'!J$5,'Control Data&amp;Habitat Comparison'!E117&lt;='Parameter Ranges for Species'!E$5),1,0)</f>
        <v>1</v>
      </c>
      <c r="X117">
        <f>IF(AND(F117&gt;='Parameter Ranges for Species'!K$5,'Control Data&amp;Habitat Comparison'!F117&lt;='Parameter Ranges for Species'!F$5),1,0)</f>
        <v>1</v>
      </c>
      <c r="Y117">
        <f t="shared" si="4"/>
        <v>4</v>
      </c>
      <c r="AF117">
        <f t="shared" si="5"/>
        <v>0</v>
      </c>
    </row>
    <row r="118" spans="1:33" x14ac:dyDescent="0.25">
      <c r="A118" t="s">
        <v>11</v>
      </c>
      <c r="B118">
        <v>38.5</v>
      </c>
      <c r="C118">
        <v>9.1440000000000007E-2</v>
      </c>
      <c r="D118">
        <v>7.3394495412844041E-2</v>
      </c>
      <c r="E118">
        <v>91</v>
      </c>
      <c r="F118">
        <v>1</v>
      </c>
      <c r="H118">
        <f>IF(AND(B118&gt;='Parameter Ranges for Species'!G$12,'Control Data&amp;Habitat Comparison'!B118&lt;='Parameter Ranges for Species'!B$12),1,0)</f>
        <v>1</v>
      </c>
      <c r="I118">
        <f>IF(AND(C118&gt;='Parameter Ranges for Species'!H$12,'Control Data&amp;Habitat Comparison'!C118&lt;='Parameter Ranges for Species'!C$12),1,0)</f>
        <v>1</v>
      </c>
      <c r="J118">
        <f>IF(AND(D118&gt;='Parameter Ranges for Species'!I$12,'Control Data&amp;Habitat Comparison'!D118&lt;='Parameter Ranges for Species'!D$12),1,0)</f>
        <v>0</v>
      </c>
      <c r="K118">
        <f>IF(AND(E118&gt;='Parameter Ranges for Species'!J$12,'Control Data&amp;Habitat Comparison'!E118&lt;='Parameter Ranges for Species'!E$12),1,0)</f>
        <v>0</v>
      </c>
      <c r="L118">
        <f>IF(AND(F118&gt;='Parameter Ranges for Species'!K$12,'Control Data&amp;Habitat Comparison'!F118&lt;='Parameter Ranges for Species'!F$12),1,0)</f>
        <v>1</v>
      </c>
      <c r="M118">
        <f t="shared" si="3"/>
        <v>3</v>
      </c>
      <c r="T118">
        <f>IF(AND(B118&gt;='Parameter Ranges for Species'!G$5,'Control Data&amp;Habitat Comparison'!B118&lt;='Parameter Ranges for Species'!B$5),1,0)</f>
        <v>1</v>
      </c>
      <c r="U118">
        <f>IF(AND(C118&gt;='Parameter Ranges for Species'!H$5,'Control Data&amp;Habitat Comparison'!C118&lt;='Parameter Ranges for Species'!C$5),1,0)</f>
        <v>1</v>
      </c>
      <c r="V118">
        <f>IF(AND(D118&gt;='Parameter Ranges for Species'!I$5,'Control Data&amp;Habitat Comparison'!D118&lt;='Parameter Ranges for Species'!D$5),1,0)</f>
        <v>1</v>
      </c>
      <c r="W118">
        <f>IF(AND(E118&gt;='Parameter Ranges for Species'!J$5,'Control Data&amp;Habitat Comparison'!E118&lt;='Parameter Ranges for Species'!E$5),1,0)</f>
        <v>1</v>
      </c>
      <c r="X118">
        <f>IF(AND(F118&gt;='Parameter Ranges for Species'!K$5,'Control Data&amp;Habitat Comparison'!F118&lt;='Parameter Ranges for Species'!F$5),1,0)</f>
        <v>1</v>
      </c>
      <c r="Y118">
        <f t="shared" si="4"/>
        <v>5</v>
      </c>
      <c r="AF118">
        <f t="shared" si="5"/>
        <v>0</v>
      </c>
    </row>
    <row r="119" spans="1:33" x14ac:dyDescent="0.25">
      <c r="A119" t="s">
        <v>11</v>
      </c>
      <c r="B119">
        <v>49</v>
      </c>
      <c r="C119">
        <v>0.15240000000000001</v>
      </c>
      <c r="D119">
        <v>0.23570924488355682</v>
      </c>
      <c r="E119">
        <v>87</v>
      </c>
      <c r="F119">
        <v>1</v>
      </c>
      <c r="H119">
        <f>IF(AND(B119&gt;='Parameter Ranges for Species'!G$12,'Control Data&amp;Habitat Comparison'!B119&lt;='Parameter Ranges for Species'!B$12),1,0)</f>
        <v>1</v>
      </c>
      <c r="I119">
        <f>IF(AND(C119&gt;='Parameter Ranges for Species'!H$12,'Control Data&amp;Habitat Comparison'!C119&lt;='Parameter Ranges for Species'!C$12),1,0)</f>
        <v>1</v>
      </c>
      <c r="J119">
        <f>IF(AND(D119&gt;='Parameter Ranges for Species'!I$12,'Control Data&amp;Habitat Comparison'!D119&lt;='Parameter Ranges for Species'!D$12),1,0)</f>
        <v>1</v>
      </c>
      <c r="K119">
        <f>IF(AND(E119&gt;='Parameter Ranges for Species'!J$12,'Control Data&amp;Habitat Comparison'!E119&lt;='Parameter Ranges for Species'!E$12),1,0)</f>
        <v>1</v>
      </c>
      <c r="L119">
        <f>IF(AND(F119&gt;='Parameter Ranges for Species'!K$12,'Control Data&amp;Habitat Comparison'!F119&lt;='Parameter Ranges for Species'!F$12),1,0)</f>
        <v>1</v>
      </c>
      <c r="M119">
        <f t="shared" si="3"/>
        <v>5</v>
      </c>
      <c r="T119">
        <f>IF(AND(B119&gt;='Parameter Ranges for Species'!G$5,'Control Data&amp;Habitat Comparison'!B119&lt;='Parameter Ranges for Species'!B$5),1,0)</f>
        <v>1</v>
      </c>
      <c r="U119">
        <f>IF(AND(C119&gt;='Parameter Ranges for Species'!H$5,'Control Data&amp;Habitat Comparison'!C119&lt;='Parameter Ranges for Species'!C$5),1,0)</f>
        <v>1</v>
      </c>
      <c r="V119">
        <f>IF(AND(D119&gt;='Parameter Ranges for Species'!I$5,'Control Data&amp;Habitat Comparison'!D119&lt;='Parameter Ranges for Species'!D$5),1,0)</f>
        <v>0</v>
      </c>
      <c r="W119">
        <f>IF(AND(E119&gt;='Parameter Ranges for Species'!J$5,'Control Data&amp;Habitat Comparison'!E119&lt;='Parameter Ranges for Species'!E$5),1,0)</f>
        <v>1</v>
      </c>
      <c r="X119">
        <f>IF(AND(F119&gt;='Parameter Ranges for Species'!K$5,'Control Data&amp;Habitat Comparison'!F119&lt;='Parameter Ranges for Species'!F$5),1,0)</f>
        <v>1</v>
      </c>
      <c r="Y119">
        <f t="shared" si="4"/>
        <v>4</v>
      </c>
      <c r="AF119">
        <f t="shared" si="5"/>
        <v>1</v>
      </c>
    </row>
    <row r="120" spans="1:33" x14ac:dyDescent="0.25">
      <c r="A120" t="s">
        <v>11</v>
      </c>
      <c r="B120">
        <v>31</v>
      </c>
      <c r="C120">
        <v>0</v>
      </c>
      <c r="D120">
        <v>0.16937191249117856</v>
      </c>
      <c r="E120">
        <v>86</v>
      </c>
      <c r="F120">
        <v>1</v>
      </c>
      <c r="H120">
        <f>IF(AND(B120&gt;='Parameter Ranges for Species'!G$12,'Control Data&amp;Habitat Comparison'!B120&lt;='Parameter Ranges for Species'!B$12),1,0)</f>
        <v>1</v>
      </c>
      <c r="I120">
        <f>IF(AND(C120&gt;='Parameter Ranges for Species'!H$12,'Control Data&amp;Habitat Comparison'!C120&lt;='Parameter Ranges for Species'!C$12),1,0)</f>
        <v>1</v>
      </c>
      <c r="J120">
        <f>IF(AND(D120&gt;='Parameter Ranges for Species'!I$12,'Control Data&amp;Habitat Comparison'!D120&lt;='Parameter Ranges for Species'!D$12),1,0)</f>
        <v>1</v>
      </c>
      <c r="K120">
        <f>IF(AND(E120&gt;='Parameter Ranges for Species'!J$12,'Control Data&amp;Habitat Comparison'!E120&lt;='Parameter Ranges for Species'!E$12),1,0)</f>
        <v>1</v>
      </c>
      <c r="L120">
        <f>IF(AND(F120&gt;='Parameter Ranges for Species'!K$12,'Control Data&amp;Habitat Comparison'!F120&lt;='Parameter Ranges for Species'!F$12),1,0)</f>
        <v>1</v>
      </c>
      <c r="M120">
        <f t="shared" si="3"/>
        <v>5</v>
      </c>
      <c r="T120">
        <f>IF(AND(B120&gt;='Parameter Ranges for Species'!G$5,'Control Data&amp;Habitat Comparison'!B120&lt;='Parameter Ranges for Species'!B$5),1,0)</f>
        <v>1</v>
      </c>
      <c r="U120">
        <f>IF(AND(C120&gt;='Parameter Ranges for Species'!H$5,'Control Data&amp;Habitat Comparison'!C120&lt;='Parameter Ranges for Species'!C$5),1,0)</f>
        <v>1</v>
      </c>
      <c r="V120">
        <f>IF(AND(D120&gt;='Parameter Ranges for Species'!I$5,'Control Data&amp;Habitat Comparison'!D120&lt;='Parameter Ranges for Species'!D$5),1,0)</f>
        <v>1</v>
      </c>
      <c r="W120">
        <f>IF(AND(E120&gt;='Parameter Ranges for Species'!J$5,'Control Data&amp;Habitat Comparison'!E120&lt;='Parameter Ranges for Species'!E$5),1,0)</f>
        <v>1</v>
      </c>
      <c r="X120">
        <f>IF(AND(F120&gt;='Parameter Ranges for Species'!K$5,'Control Data&amp;Habitat Comparison'!F120&lt;='Parameter Ranges for Species'!F$5),1,0)</f>
        <v>1</v>
      </c>
      <c r="Y120">
        <f t="shared" si="4"/>
        <v>5</v>
      </c>
      <c r="AF120">
        <f t="shared" si="5"/>
        <v>1</v>
      </c>
    </row>
    <row r="121" spans="1:33" x14ac:dyDescent="0.25">
      <c r="A121" t="s">
        <v>11</v>
      </c>
      <c r="B121">
        <v>75.5</v>
      </c>
      <c r="C121">
        <v>0.24384000000000003</v>
      </c>
      <c r="D121">
        <v>0.30769230769230771</v>
      </c>
      <c r="E121">
        <v>81</v>
      </c>
      <c r="F121">
        <v>1</v>
      </c>
      <c r="H121">
        <f>IF(AND(B121&gt;='Parameter Ranges for Species'!G$12,'Control Data&amp;Habitat Comparison'!B121&lt;='Parameter Ranges for Species'!B$12),1,0)</f>
        <v>1</v>
      </c>
      <c r="I121">
        <f>IF(AND(C121&gt;='Parameter Ranges for Species'!H$12,'Control Data&amp;Habitat Comparison'!C121&lt;='Parameter Ranges for Species'!C$12),1,0)</f>
        <v>1</v>
      </c>
      <c r="J121">
        <f>IF(AND(D121&gt;='Parameter Ranges for Species'!I$12,'Control Data&amp;Habitat Comparison'!D121&lt;='Parameter Ranges for Species'!D$12),1,0)</f>
        <v>1</v>
      </c>
      <c r="K121">
        <f>IF(AND(E121&gt;='Parameter Ranges for Species'!J$12,'Control Data&amp;Habitat Comparison'!E121&lt;='Parameter Ranges for Species'!E$12),1,0)</f>
        <v>1</v>
      </c>
      <c r="L121">
        <f>IF(AND(F121&gt;='Parameter Ranges for Species'!K$12,'Control Data&amp;Habitat Comparison'!F121&lt;='Parameter Ranges for Species'!F$12),1,0)</f>
        <v>1</v>
      </c>
      <c r="M121">
        <f t="shared" si="3"/>
        <v>5</v>
      </c>
      <c r="T121">
        <f>IF(AND(B121&gt;='Parameter Ranges for Species'!G$5,'Control Data&amp;Habitat Comparison'!B121&lt;='Parameter Ranges for Species'!B$5),1,0)</f>
        <v>0</v>
      </c>
      <c r="U121">
        <f>IF(AND(C121&gt;='Parameter Ranges for Species'!H$5,'Control Data&amp;Habitat Comparison'!C121&lt;='Parameter Ranges for Species'!C$5),1,0)</f>
        <v>1</v>
      </c>
      <c r="V121">
        <f>IF(AND(D121&gt;='Parameter Ranges for Species'!I$5,'Control Data&amp;Habitat Comparison'!D121&lt;='Parameter Ranges for Species'!D$5),1,0)</f>
        <v>0</v>
      </c>
      <c r="W121">
        <f>IF(AND(E121&gt;='Parameter Ranges for Species'!J$5,'Control Data&amp;Habitat Comparison'!E121&lt;='Parameter Ranges for Species'!E$5),1,0)</f>
        <v>1</v>
      </c>
      <c r="X121">
        <f>IF(AND(F121&gt;='Parameter Ranges for Species'!K$5,'Control Data&amp;Habitat Comparison'!F121&lt;='Parameter Ranges for Species'!F$5),1,0)</f>
        <v>1</v>
      </c>
      <c r="Y121">
        <f t="shared" si="4"/>
        <v>3</v>
      </c>
      <c r="AF121">
        <f t="shared" si="5"/>
        <v>0</v>
      </c>
    </row>
    <row r="122" spans="1:33" x14ac:dyDescent="0.25">
      <c r="A122" t="s">
        <v>14</v>
      </c>
      <c r="B122">
        <v>30</v>
      </c>
      <c r="C122">
        <v>0.39319200000000004</v>
      </c>
      <c r="D122">
        <v>0.19615464498709312</v>
      </c>
      <c r="E122">
        <v>44</v>
      </c>
      <c r="F122">
        <v>3</v>
      </c>
      <c r="H122">
        <f>IF(AND(B122&gt;='Parameter Ranges for Species'!G$3,'Control Data&amp;Habitat Comparison'!B122&lt;='Parameter Ranges for Species'!B$3),1,0)</f>
        <v>1</v>
      </c>
      <c r="I122">
        <f>IF(AND(C122&gt;='Parameter Ranges for Species'!H$3,'Control Data&amp;Habitat Comparison'!C122&lt;='Parameter Ranges for Species'!C$3),1,0)</f>
        <v>0</v>
      </c>
      <c r="J122">
        <f>IF(AND(D122&gt;='Parameter Ranges for Species'!I$3,'Control Data&amp;Habitat Comparison'!D122&lt;='Parameter Ranges for Species'!D$3),1,0)</f>
        <v>1</v>
      </c>
      <c r="K122">
        <f>IF(AND(E122&gt;='Parameter Ranges for Species'!J$3,'Control Data&amp;Habitat Comparison'!E122&lt;='Parameter Ranges for Species'!E$3),1,0)</f>
        <v>1</v>
      </c>
      <c r="L122">
        <f>IF(AND(F122&gt;='Parameter Ranges for Species'!K$3,'Control Data&amp;Habitat Comparison'!F122&lt;='Parameter Ranges for Species'!F$3),1,0)</f>
        <v>1</v>
      </c>
      <c r="M122">
        <f>SUM(H122:L122)</f>
        <v>4</v>
      </c>
      <c r="N122">
        <f>COUNTIF($M122:$M161,5)</f>
        <v>15</v>
      </c>
      <c r="O122">
        <f>COUNTIF($M122:$M161,4)</f>
        <v>18</v>
      </c>
      <c r="P122">
        <f>COUNTIF($M122:$M161,3)</f>
        <v>7</v>
      </c>
      <c r="Q122">
        <f>COUNTIF($M122:$M161,2)</f>
        <v>0</v>
      </c>
      <c r="R122">
        <f>COUNTIF($M122:$M161,1)</f>
        <v>0</v>
      </c>
      <c r="S122">
        <f>COUNTIF($M122:$M161,0)</f>
        <v>0</v>
      </c>
      <c r="T122">
        <f>IF(AND(B122&gt;='Parameter Ranges for Species'!G$6,'Control Data&amp;Habitat Comparison'!B122&lt;='Parameter Ranges for Species'!B$6),1,0)</f>
        <v>1</v>
      </c>
      <c r="U122">
        <f>IF(AND(C122&gt;='Parameter Ranges for Species'!H$6,'Control Data&amp;Habitat Comparison'!C122&lt;='Parameter Ranges for Species'!C$6),1,0)</f>
        <v>0</v>
      </c>
      <c r="V122">
        <f>IF(AND(D122&gt;='Parameter Ranges for Species'!I$6,'Control Data&amp;Habitat Comparison'!D122&lt;='Parameter Ranges for Species'!D$6),1,0)</f>
        <v>1</v>
      </c>
      <c r="W122">
        <f>IF(AND(E122&gt;='Parameter Ranges for Species'!J$6,'Control Data&amp;Habitat Comparison'!E122&lt;='Parameter Ranges for Species'!E$6),1,0)</f>
        <v>1</v>
      </c>
      <c r="X122">
        <f>IF(AND(F122&gt;='Parameter Ranges for Species'!K$6,'Control Data&amp;Habitat Comparison'!F122&lt;='Parameter Ranges for Species'!F$6),1,0)</f>
        <v>1</v>
      </c>
      <c r="Y122">
        <f t="shared" si="4"/>
        <v>4</v>
      </c>
      <c r="Z122">
        <f>COUNTIF($Y122:$Y161,5)</f>
        <v>18</v>
      </c>
      <c r="AA122">
        <f>COUNTIF($Y122:$Y161,4)</f>
        <v>21</v>
      </c>
      <c r="AB122">
        <f>COUNTIF($Y122:$Y161,3)</f>
        <v>1</v>
      </c>
      <c r="AC122">
        <f>COUNTIF($Y122:$Y161,2)</f>
        <v>0</v>
      </c>
      <c r="AD122">
        <f>COUNTIF($Y122:$Y161,1)</f>
        <v>0</v>
      </c>
      <c r="AE122">
        <f>COUNTIF($Y122:$Y161,0)</f>
        <v>0</v>
      </c>
      <c r="AF122">
        <f>IF(OR(AND(M122=5,Y122=5),AND(M122=5,Y122=4),AND(M122=4,Y122=5),AND(M122=4, Y122=4)),1,0)</f>
        <v>1</v>
      </c>
      <c r="AG122">
        <f>SUM(AF122:AF161)</f>
        <v>32</v>
      </c>
    </row>
    <row r="123" spans="1:33" x14ac:dyDescent="0.25">
      <c r="A123" t="s">
        <v>14</v>
      </c>
      <c r="B123">
        <v>32</v>
      </c>
      <c r="C123">
        <v>0.37185600000000002</v>
      </c>
      <c r="D123">
        <v>0.13675340474141767</v>
      </c>
      <c r="E123">
        <v>20</v>
      </c>
      <c r="F123">
        <v>1</v>
      </c>
      <c r="H123">
        <f>IF(AND(B123&gt;='Parameter Ranges for Species'!G$3,'Control Data&amp;Habitat Comparison'!B123&lt;='Parameter Ranges for Species'!B$3),1,0)</f>
        <v>1</v>
      </c>
      <c r="I123">
        <f>IF(AND(C123&gt;='Parameter Ranges for Species'!H$3,'Control Data&amp;Habitat Comparison'!C123&lt;='Parameter Ranges for Species'!C$3),1,0)</f>
        <v>0</v>
      </c>
      <c r="J123">
        <f>IF(AND(D123&gt;='Parameter Ranges for Species'!I$3,'Control Data&amp;Habitat Comparison'!D123&lt;='Parameter Ranges for Species'!D$3),1,0)</f>
        <v>1</v>
      </c>
      <c r="K123">
        <f>IF(AND(E123&gt;='Parameter Ranges for Species'!J$3,'Control Data&amp;Habitat Comparison'!E123&lt;='Parameter Ranges for Species'!E$3),1,0)</f>
        <v>1</v>
      </c>
      <c r="L123">
        <f>IF(AND(F123&gt;='Parameter Ranges for Species'!K$3,'Control Data&amp;Habitat Comparison'!F123&lt;='Parameter Ranges for Species'!F$3),1,0)</f>
        <v>1</v>
      </c>
      <c r="M123">
        <f t="shared" si="3"/>
        <v>4</v>
      </c>
      <c r="T123">
        <f>IF(AND(B123&gt;='Parameter Ranges for Species'!G$6,'Control Data&amp;Habitat Comparison'!B123&lt;='Parameter Ranges for Species'!B$6),1,0)</f>
        <v>1</v>
      </c>
      <c r="U123">
        <f>IF(AND(C123&gt;='Parameter Ranges for Species'!H$6,'Control Data&amp;Habitat Comparison'!C123&lt;='Parameter Ranges for Species'!C$6),1,0)</f>
        <v>0</v>
      </c>
      <c r="V123">
        <f>IF(AND(D123&gt;='Parameter Ranges for Species'!I$6,'Control Data&amp;Habitat Comparison'!D123&lt;='Parameter Ranges for Species'!D$6),1,0)</f>
        <v>1</v>
      </c>
      <c r="W123">
        <f>IF(AND(E123&gt;='Parameter Ranges for Species'!J$6,'Control Data&amp;Habitat Comparison'!E123&lt;='Parameter Ranges for Species'!E$6),1,0)</f>
        <v>1</v>
      </c>
      <c r="X123">
        <f>IF(AND(F123&gt;='Parameter Ranges for Species'!K$6,'Control Data&amp;Habitat Comparison'!F123&lt;='Parameter Ranges for Species'!F$6),1,0)</f>
        <v>1</v>
      </c>
      <c r="Y123">
        <f t="shared" si="4"/>
        <v>4</v>
      </c>
      <c r="AF123">
        <f t="shared" ref="AF123:AF186" si="6">IF(OR(AND(M123=5,Y123=5),AND(M123=5,Y123=4),AND(M123=4,Y123=5),AND(M123=4, Y123=4)),1,0)</f>
        <v>1</v>
      </c>
    </row>
    <row r="124" spans="1:33" x14ac:dyDescent="0.25">
      <c r="A124" t="s">
        <v>14</v>
      </c>
      <c r="B124">
        <v>29</v>
      </c>
      <c r="C124">
        <v>7.6200000000000004E-2</v>
      </c>
      <c r="D124">
        <v>0.15078776370056077</v>
      </c>
      <c r="E124">
        <v>4</v>
      </c>
      <c r="F124">
        <v>1</v>
      </c>
      <c r="H124">
        <f>IF(AND(B124&gt;='Parameter Ranges for Species'!G$3,'Control Data&amp;Habitat Comparison'!B124&lt;='Parameter Ranges for Species'!B$3),1,0)</f>
        <v>1</v>
      </c>
      <c r="I124">
        <f>IF(AND(C124&gt;='Parameter Ranges for Species'!H$3,'Control Data&amp;Habitat Comparison'!C124&lt;='Parameter Ranges for Species'!C$3),1,0)</f>
        <v>1</v>
      </c>
      <c r="J124">
        <f>IF(AND(D124&gt;='Parameter Ranges for Species'!I$3,'Control Data&amp;Habitat Comparison'!D124&lt;='Parameter Ranges for Species'!D$3),1,0)</f>
        <v>1</v>
      </c>
      <c r="K124">
        <f>IF(AND(E124&gt;='Parameter Ranges for Species'!J$3,'Control Data&amp;Habitat Comparison'!E124&lt;='Parameter Ranges for Species'!E$3),1,0)</f>
        <v>0</v>
      </c>
      <c r="L124">
        <f>IF(AND(F124&gt;='Parameter Ranges for Species'!K$3,'Control Data&amp;Habitat Comparison'!F124&lt;='Parameter Ranges for Species'!F$3),1,0)</f>
        <v>1</v>
      </c>
      <c r="M124">
        <f t="shared" si="3"/>
        <v>4</v>
      </c>
      <c r="T124">
        <f>IF(AND(B124&gt;='Parameter Ranges for Species'!G$6,'Control Data&amp;Habitat Comparison'!B124&lt;='Parameter Ranges for Species'!B$6),1,0)</f>
        <v>1</v>
      </c>
      <c r="U124">
        <f>IF(AND(C124&gt;='Parameter Ranges for Species'!H$6,'Control Data&amp;Habitat Comparison'!C124&lt;='Parameter Ranges for Species'!C$6),1,0)</f>
        <v>1</v>
      </c>
      <c r="V124">
        <f>IF(AND(D124&gt;='Parameter Ranges for Species'!I$6,'Control Data&amp;Habitat Comparison'!D124&lt;='Parameter Ranges for Species'!D$6),1,0)</f>
        <v>1</v>
      </c>
      <c r="W124">
        <f>IF(AND(E124&gt;='Parameter Ranges for Species'!J$6,'Control Data&amp;Habitat Comparison'!E124&lt;='Parameter Ranges for Species'!E$6),1,0)</f>
        <v>1</v>
      </c>
      <c r="X124">
        <f>IF(AND(F124&gt;='Parameter Ranges for Species'!K$6,'Control Data&amp;Habitat Comparison'!F124&lt;='Parameter Ranges for Species'!F$6),1,0)</f>
        <v>1</v>
      </c>
      <c r="Y124">
        <f t="shared" si="4"/>
        <v>5</v>
      </c>
      <c r="AF124">
        <f t="shared" si="6"/>
        <v>1</v>
      </c>
    </row>
    <row r="125" spans="1:33" x14ac:dyDescent="0.25">
      <c r="A125" t="s">
        <v>14</v>
      </c>
      <c r="B125">
        <v>26</v>
      </c>
      <c r="C125">
        <v>0.27432000000000001</v>
      </c>
      <c r="D125">
        <v>0.21606385188262173</v>
      </c>
      <c r="E125">
        <v>4</v>
      </c>
      <c r="F125">
        <v>1</v>
      </c>
      <c r="H125">
        <f>IF(AND(B125&gt;='Parameter Ranges for Species'!G$3,'Control Data&amp;Habitat Comparison'!B125&lt;='Parameter Ranges for Species'!B$3),1,0)</f>
        <v>1</v>
      </c>
      <c r="I125">
        <f>IF(AND(C125&gt;='Parameter Ranges for Species'!H$3,'Control Data&amp;Habitat Comparison'!C125&lt;='Parameter Ranges for Species'!C$3),1,0)</f>
        <v>1</v>
      </c>
      <c r="J125">
        <f>IF(AND(D125&gt;='Parameter Ranges for Species'!I$3,'Control Data&amp;Habitat Comparison'!D125&lt;='Parameter Ranges for Species'!D$3),1,0)</f>
        <v>1</v>
      </c>
      <c r="K125">
        <f>IF(AND(E125&gt;='Parameter Ranges for Species'!J$3,'Control Data&amp;Habitat Comparison'!E125&lt;='Parameter Ranges for Species'!E$3),1,0)</f>
        <v>0</v>
      </c>
      <c r="L125">
        <f>IF(AND(F125&gt;='Parameter Ranges for Species'!K$3,'Control Data&amp;Habitat Comparison'!F125&lt;='Parameter Ranges for Species'!F$3),1,0)</f>
        <v>1</v>
      </c>
      <c r="M125">
        <f t="shared" si="3"/>
        <v>4</v>
      </c>
      <c r="T125">
        <f>IF(AND(B125&gt;='Parameter Ranges for Species'!G$6,'Control Data&amp;Habitat Comparison'!B125&lt;='Parameter Ranges for Species'!B$6),1,0)</f>
        <v>1</v>
      </c>
      <c r="U125">
        <f>IF(AND(C125&gt;='Parameter Ranges for Species'!H$6,'Control Data&amp;Habitat Comparison'!C125&lt;='Parameter Ranges for Species'!C$6),1,0)</f>
        <v>1</v>
      </c>
      <c r="V125">
        <f>IF(AND(D125&gt;='Parameter Ranges for Species'!I$6,'Control Data&amp;Habitat Comparison'!D125&lt;='Parameter Ranges for Species'!D$6),1,0)</f>
        <v>1</v>
      </c>
      <c r="W125">
        <f>IF(AND(E125&gt;='Parameter Ranges for Species'!J$6,'Control Data&amp;Habitat Comparison'!E125&lt;='Parameter Ranges for Species'!E$6),1,0)</f>
        <v>1</v>
      </c>
      <c r="X125">
        <f>IF(AND(F125&gt;='Parameter Ranges for Species'!K$6,'Control Data&amp;Habitat Comparison'!F125&lt;='Parameter Ranges for Species'!F$6),1,0)</f>
        <v>1</v>
      </c>
      <c r="Y125">
        <f t="shared" si="4"/>
        <v>5</v>
      </c>
      <c r="AF125">
        <f t="shared" si="6"/>
        <v>1</v>
      </c>
    </row>
    <row r="126" spans="1:33" x14ac:dyDescent="0.25">
      <c r="A126" t="s">
        <v>14</v>
      </c>
      <c r="B126">
        <v>34</v>
      </c>
      <c r="C126">
        <v>0.43586400000000003</v>
      </c>
      <c r="D126">
        <v>0.26632643978280862</v>
      </c>
      <c r="E126">
        <v>9</v>
      </c>
      <c r="F126">
        <v>3</v>
      </c>
      <c r="H126">
        <f>IF(AND(B126&gt;='Parameter Ranges for Species'!G$3,'Control Data&amp;Habitat Comparison'!B126&lt;='Parameter Ranges for Species'!B$3),1,0)</f>
        <v>1</v>
      </c>
      <c r="I126">
        <f>IF(AND(C126&gt;='Parameter Ranges for Species'!H$3,'Control Data&amp;Habitat Comparison'!C126&lt;='Parameter Ranges for Species'!C$3),1,0)</f>
        <v>0</v>
      </c>
      <c r="J126">
        <f>IF(AND(D126&gt;='Parameter Ranges for Species'!I$3,'Control Data&amp;Habitat Comparison'!D126&lt;='Parameter Ranges for Species'!D$3),1,0)</f>
        <v>1</v>
      </c>
      <c r="K126">
        <f>IF(AND(E126&gt;='Parameter Ranges for Species'!J$3,'Control Data&amp;Habitat Comparison'!E126&lt;='Parameter Ranges for Species'!E$3),1,0)</f>
        <v>1</v>
      </c>
      <c r="L126">
        <f>IF(AND(F126&gt;='Parameter Ranges for Species'!K$3,'Control Data&amp;Habitat Comparison'!F126&lt;='Parameter Ranges for Species'!F$3),1,0)</f>
        <v>1</v>
      </c>
      <c r="M126">
        <f t="shared" si="3"/>
        <v>4</v>
      </c>
      <c r="T126">
        <f>IF(AND(B126&gt;='Parameter Ranges for Species'!G$6,'Control Data&amp;Habitat Comparison'!B126&lt;='Parameter Ranges for Species'!B$6),1,0)</f>
        <v>1</v>
      </c>
      <c r="U126">
        <f>IF(AND(C126&gt;='Parameter Ranges for Species'!H$6,'Control Data&amp;Habitat Comparison'!C126&lt;='Parameter Ranges for Species'!C$6),1,0)</f>
        <v>0</v>
      </c>
      <c r="V126">
        <f>IF(AND(D126&gt;='Parameter Ranges for Species'!I$6,'Control Data&amp;Habitat Comparison'!D126&lt;='Parameter Ranges for Species'!D$6),1,0)</f>
        <v>1</v>
      </c>
      <c r="W126">
        <f>IF(AND(E126&gt;='Parameter Ranges for Species'!J$6,'Control Data&amp;Habitat Comparison'!E126&lt;='Parameter Ranges for Species'!E$6),1,0)</f>
        <v>1</v>
      </c>
      <c r="X126">
        <f>IF(AND(F126&gt;='Parameter Ranges for Species'!K$6,'Control Data&amp;Habitat Comparison'!F126&lt;='Parameter Ranges for Species'!F$6),1,0)</f>
        <v>1</v>
      </c>
      <c r="Y126">
        <f t="shared" si="4"/>
        <v>4</v>
      </c>
      <c r="AF126">
        <f t="shared" si="6"/>
        <v>1</v>
      </c>
    </row>
    <row r="127" spans="1:33" x14ac:dyDescent="0.25">
      <c r="A127" t="s">
        <v>14</v>
      </c>
      <c r="B127">
        <v>29</v>
      </c>
      <c r="C127">
        <v>0.14325599999999999</v>
      </c>
      <c r="D127">
        <v>0.22846630863721329</v>
      </c>
      <c r="E127">
        <v>6</v>
      </c>
      <c r="F127">
        <v>2</v>
      </c>
      <c r="H127">
        <f>IF(AND(B127&gt;='Parameter Ranges for Species'!G$3,'Control Data&amp;Habitat Comparison'!B127&lt;='Parameter Ranges for Species'!B$3),1,0)</f>
        <v>1</v>
      </c>
      <c r="I127">
        <f>IF(AND(C127&gt;='Parameter Ranges for Species'!H$3,'Control Data&amp;Habitat Comparison'!C127&lt;='Parameter Ranges for Species'!C$3),1,0)</f>
        <v>1</v>
      </c>
      <c r="J127">
        <f>IF(AND(D127&gt;='Parameter Ranges for Species'!I$3,'Control Data&amp;Habitat Comparison'!D127&lt;='Parameter Ranges for Species'!D$3),1,0)</f>
        <v>1</v>
      </c>
      <c r="K127">
        <f>IF(AND(E127&gt;='Parameter Ranges for Species'!J$3,'Control Data&amp;Habitat Comparison'!E127&lt;='Parameter Ranges for Species'!E$3),1,0)</f>
        <v>0</v>
      </c>
      <c r="L127">
        <f>IF(AND(F127&gt;='Parameter Ranges for Species'!K$3,'Control Data&amp;Habitat Comparison'!F127&lt;='Parameter Ranges for Species'!F$3),1,0)</f>
        <v>1</v>
      </c>
      <c r="M127">
        <f t="shared" si="3"/>
        <v>4</v>
      </c>
      <c r="T127">
        <f>IF(AND(B127&gt;='Parameter Ranges for Species'!G$6,'Control Data&amp;Habitat Comparison'!B127&lt;='Parameter Ranges for Species'!B$6),1,0)</f>
        <v>1</v>
      </c>
      <c r="U127">
        <f>IF(AND(C127&gt;='Parameter Ranges for Species'!H$6,'Control Data&amp;Habitat Comparison'!C127&lt;='Parameter Ranges for Species'!C$6),1,0)</f>
        <v>1</v>
      </c>
      <c r="V127">
        <f>IF(AND(D127&gt;='Parameter Ranges for Species'!I$6,'Control Data&amp;Habitat Comparison'!D127&lt;='Parameter Ranges for Species'!D$6),1,0)</f>
        <v>1</v>
      </c>
      <c r="W127">
        <f>IF(AND(E127&gt;='Parameter Ranges for Species'!J$6,'Control Data&amp;Habitat Comparison'!E127&lt;='Parameter Ranges for Species'!E$6),1,0)</f>
        <v>1</v>
      </c>
      <c r="X127">
        <f>IF(AND(F127&gt;='Parameter Ranges for Species'!K$6,'Control Data&amp;Habitat Comparison'!F127&lt;='Parameter Ranges for Species'!F$6),1,0)</f>
        <v>1</v>
      </c>
      <c r="Y127">
        <f t="shared" si="4"/>
        <v>5</v>
      </c>
      <c r="AF127">
        <f t="shared" si="6"/>
        <v>1</v>
      </c>
    </row>
    <row r="128" spans="1:33" x14ac:dyDescent="0.25">
      <c r="A128" t="s">
        <v>14</v>
      </c>
      <c r="B128">
        <v>42</v>
      </c>
      <c r="C128">
        <v>0.32613600000000004</v>
      </c>
      <c r="D128">
        <v>0.26404177669643653</v>
      </c>
      <c r="E128">
        <v>14</v>
      </c>
      <c r="F128">
        <v>3</v>
      </c>
      <c r="H128">
        <f>IF(AND(B128&gt;='Parameter Ranges for Species'!G$3,'Control Data&amp;Habitat Comparison'!B128&lt;='Parameter Ranges for Species'!B$3),1,0)</f>
        <v>1</v>
      </c>
      <c r="I128">
        <f>IF(AND(C128&gt;='Parameter Ranges for Species'!H$3,'Control Data&amp;Habitat Comparison'!C128&lt;='Parameter Ranges for Species'!C$3),1,0)</f>
        <v>1</v>
      </c>
      <c r="J128">
        <f>IF(AND(D128&gt;='Parameter Ranges for Species'!I$3,'Control Data&amp;Habitat Comparison'!D128&lt;='Parameter Ranges for Species'!D$3),1,0)</f>
        <v>1</v>
      </c>
      <c r="K128">
        <f>IF(AND(E128&gt;='Parameter Ranges for Species'!J$3,'Control Data&amp;Habitat Comparison'!E128&lt;='Parameter Ranges for Species'!E$3),1,0)</f>
        <v>1</v>
      </c>
      <c r="L128">
        <f>IF(AND(F128&gt;='Parameter Ranges for Species'!K$3,'Control Data&amp;Habitat Comparison'!F128&lt;='Parameter Ranges for Species'!F$3),1,0)</f>
        <v>1</v>
      </c>
      <c r="M128">
        <f t="shared" si="3"/>
        <v>5</v>
      </c>
      <c r="T128">
        <f>IF(AND(B128&gt;='Parameter Ranges for Species'!G$6,'Control Data&amp;Habitat Comparison'!B128&lt;='Parameter Ranges for Species'!B$6),1,0)</f>
        <v>1</v>
      </c>
      <c r="U128">
        <f>IF(AND(C128&gt;='Parameter Ranges for Species'!H$6,'Control Data&amp;Habitat Comparison'!C128&lt;='Parameter Ranges for Species'!C$6),1,0)</f>
        <v>0</v>
      </c>
      <c r="V128">
        <f>IF(AND(D128&gt;='Parameter Ranges for Species'!I$6,'Control Data&amp;Habitat Comparison'!D128&lt;='Parameter Ranges for Species'!D$6),1,0)</f>
        <v>1</v>
      </c>
      <c r="W128">
        <f>IF(AND(E128&gt;='Parameter Ranges for Species'!J$6,'Control Data&amp;Habitat Comparison'!E128&lt;='Parameter Ranges for Species'!E$6),1,0)</f>
        <v>1</v>
      </c>
      <c r="X128">
        <f>IF(AND(F128&gt;='Parameter Ranges for Species'!K$6,'Control Data&amp;Habitat Comparison'!F128&lt;='Parameter Ranges for Species'!F$6),1,0)</f>
        <v>1</v>
      </c>
      <c r="Y128">
        <f t="shared" si="4"/>
        <v>4</v>
      </c>
      <c r="AF128">
        <f t="shared" si="6"/>
        <v>1</v>
      </c>
    </row>
    <row r="129" spans="1:32" x14ac:dyDescent="0.25">
      <c r="A129" t="s">
        <v>14</v>
      </c>
      <c r="B129">
        <v>33</v>
      </c>
      <c r="C129">
        <v>0.30784800000000001</v>
      </c>
      <c r="D129">
        <v>0.19615464498709312</v>
      </c>
      <c r="E129">
        <v>28</v>
      </c>
      <c r="F129">
        <v>3</v>
      </c>
      <c r="H129">
        <f>IF(AND(B129&gt;='Parameter Ranges for Species'!G$3,'Control Data&amp;Habitat Comparison'!B129&lt;='Parameter Ranges for Species'!B$3),1,0)</f>
        <v>1</v>
      </c>
      <c r="I129">
        <f>IF(AND(C129&gt;='Parameter Ranges for Species'!H$3,'Control Data&amp;Habitat Comparison'!C129&lt;='Parameter Ranges for Species'!C$3),1,0)</f>
        <v>1</v>
      </c>
      <c r="J129">
        <f>IF(AND(D129&gt;='Parameter Ranges for Species'!I$3,'Control Data&amp;Habitat Comparison'!D129&lt;='Parameter Ranges for Species'!D$3),1,0)</f>
        <v>1</v>
      </c>
      <c r="K129">
        <f>IF(AND(E129&gt;='Parameter Ranges for Species'!J$3,'Control Data&amp;Habitat Comparison'!E129&lt;='Parameter Ranges for Species'!E$3),1,0)</f>
        <v>1</v>
      </c>
      <c r="L129">
        <f>IF(AND(F129&gt;='Parameter Ranges for Species'!K$3,'Control Data&amp;Habitat Comparison'!F129&lt;='Parameter Ranges for Species'!F$3),1,0)</f>
        <v>1</v>
      </c>
      <c r="M129">
        <f t="shared" si="3"/>
        <v>5</v>
      </c>
      <c r="T129">
        <f>IF(AND(B129&gt;='Parameter Ranges for Species'!G$6,'Control Data&amp;Habitat Comparison'!B129&lt;='Parameter Ranges for Species'!B$6),1,0)</f>
        <v>1</v>
      </c>
      <c r="U129">
        <f>IF(AND(C129&gt;='Parameter Ranges for Species'!H$6,'Control Data&amp;Habitat Comparison'!C129&lt;='Parameter Ranges for Species'!C$6),1,0)</f>
        <v>0</v>
      </c>
      <c r="V129">
        <f>IF(AND(D129&gt;='Parameter Ranges for Species'!I$6,'Control Data&amp;Habitat Comparison'!D129&lt;='Parameter Ranges for Species'!D$6),1,0)</f>
        <v>1</v>
      </c>
      <c r="W129">
        <f>IF(AND(E129&gt;='Parameter Ranges for Species'!J$6,'Control Data&amp;Habitat Comparison'!E129&lt;='Parameter Ranges for Species'!E$6),1,0)</f>
        <v>1</v>
      </c>
      <c r="X129">
        <f>IF(AND(F129&gt;='Parameter Ranges for Species'!K$6,'Control Data&amp;Habitat Comparison'!F129&lt;='Parameter Ranges for Species'!F$6),1,0)</f>
        <v>1</v>
      </c>
      <c r="Y129">
        <f t="shared" si="4"/>
        <v>4</v>
      </c>
      <c r="AF129">
        <f t="shared" si="6"/>
        <v>1</v>
      </c>
    </row>
    <row r="130" spans="1:32" x14ac:dyDescent="0.25">
      <c r="A130" t="s">
        <v>14</v>
      </c>
      <c r="B130">
        <v>41</v>
      </c>
      <c r="C130">
        <v>0.24384000000000003</v>
      </c>
      <c r="D130">
        <v>0.19909206895528586</v>
      </c>
      <c r="E130">
        <v>57</v>
      </c>
      <c r="F130">
        <v>3</v>
      </c>
      <c r="H130">
        <f>IF(AND(B130&gt;='Parameter Ranges for Species'!G$3,'Control Data&amp;Habitat Comparison'!B130&lt;='Parameter Ranges for Species'!B$3),1,0)</f>
        <v>1</v>
      </c>
      <c r="I130">
        <f>IF(AND(C130&gt;='Parameter Ranges for Species'!H$3,'Control Data&amp;Habitat Comparison'!C130&lt;='Parameter Ranges for Species'!C$3),1,0)</f>
        <v>1</v>
      </c>
      <c r="J130">
        <f>IF(AND(D130&gt;='Parameter Ranges for Species'!I$3,'Control Data&amp;Habitat Comparison'!D130&lt;='Parameter Ranges for Species'!D$3),1,0)</f>
        <v>1</v>
      </c>
      <c r="K130">
        <f>IF(AND(E130&gt;='Parameter Ranges for Species'!J$3,'Control Data&amp;Habitat Comparison'!E130&lt;='Parameter Ranges for Species'!E$3),1,0)</f>
        <v>1</v>
      </c>
      <c r="L130">
        <f>IF(AND(F130&gt;='Parameter Ranges for Species'!K$3,'Control Data&amp;Habitat Comparison'!F130&lt;='Parameter Ranges for Species'!F$3),1,0)</f>
        <v>1</v>
      </c>
      <c r="M130">
        <f t="shared" ref="M130:M193" si="7">SUM(H130:L130)</f>
        <v>5</v>
      </c>
      <c r="T130">
        <f>IF(AND(B130&gt;='Parameter Ranges for Species'!G$6,'Control Data&amp;Habitat Comparison'!B130&lt;='Parameter Ranges for Species'!B$6),1,0)</f>
        <v>1</v>
      </c>
      <c r="U130">
        <f>IF(AND(C130&gt;='Parameter Ranges for Species'!H$6,'Control Data&amp;Habitat Comparison'!C130&lt;='Parameter Ranges for Species'!C$6),1,0)</f>
        <v>1</v>
      </c>
      <c r="V130">
        <f>IF(AND(D130&gt;='Parameter Ranges for Species'!I$6,'Control Data&amp;Habitat Comparison'!D130&lt;='Parameter Ranges for Species'!D$6),1,0)</f>
        <v>1</v>
      </c>
      <c r="W130">
        <f>IF(AND(E130&gt;='Parameter Ranges for Species'!J$6,'Control Data&amp;Habitat Comparison'!E130&lt;='Parameter Ranges for Species'!E$6),1,0)</f>
        <v>1</v>
      </c>
      <c r="X130">
        <f>IF(AND(F130&gt;='Parameter Ranges for Species'!K$6,'Control Data&amp;Habitat Comparison'!F130&lt;='Parameter Ranges for Species'!F$6),1,0)</f>
        <v>1</v>
      </c>
      <c r="Y130">
        <f t="shared" ref="Y130:Y193" si="8">SUM(T130:X130)</f>
        <v>5</v>
      </c>
      <c r="AF130">
        <f t="shared" si="6"/>
        <v>1</v>
      </c>
    </row>
    <row r="131" spans="1:32" x14ac:dyDescent="0.25">
      <c r="A131" t="s">
        <v>14</v>
      </c>
      <c r="B131">
        <v>36</v>
      </c>
      <c r="C131">
        <v>0.20421600000000001</v>
      </c>
      <c r="D131">
        <v>0.16514850310061419</v>
      </c>
      <c r="E131">
        <v>85</v>
      </c>
      <c r="F131">
        <v>1</v>
      </c>
      <c r="H131">
        <f>IF(AND(B131&gt;='Parameter Ranges for Species'!G$3,'Control Data&amp;Habitat Comparison'!B131&lt;='Parameter Ranges for Species'!B$3),1,0)</f>
        <v>1</v>
      </c>
      <c r="I131">
        <f>IF(AND(C131&gt;='Parameter Ranges for Species'!H$3,'Control Data&amp;Habitat Comparison'!C131&lt;='Parameter Ranges for Species'!C$3),1,0)</f>
        <v>1</v>
      </c>
      <c r="J131">
        <f>IF(AND(D131&gt;='Parameter Ranges for Species'!I$3,'Control Data&amp;Habitat Comparison'!D131&lt;='Parameter Ranges for Species'!D$3),1,0)</f>
        <v>1</v>
      </c>
      <c r="K131">
        <f>IF(AND(E131&gt;='Parameter Ranges for Species'!J$3,'Control Data&amp;Habitat Comparison'!E131&lt;='Parameter Ranges for Species'!E$3),1,0)</f>
        <v>1</v>
      </c>
      <c r="L131">
        <f>IF(AND(F131&gt;='Parameter Ranges for Species'!K$3,'Control Data&amp;Habitat Comparison'!F131&lt;='Parameter Ranges for Species'!F$3),1,0)</f>
        <v>1</v>
      </c>
      <c r="M131">
        <f t="shared" si="7"/>
        <v>5</v>
      </c>
      <c r="T131">
        <f>IF(AND(B131&gt;='Parameter Ranges for Species'!G$6,'Control Data&amp;Habitat Comparison'!B131&lt;='Parameter Ranges for Species'!B$6),1,0)</f>
        <v>1</v>
      </c>
      <c r="U131">
        <f>IF(AND(C131&gt;='Parameter Ranges for Species'!H$6,'Control Data&amp;Habitat Comparison'!C131&lt;='Parameter Ranges for Species'!C$6),1,0)</f>
        <v>1</v>
      </c>
      <c r="V131">
        <f>IF(AND(D131&gt;='Parameter Ranges for Species'!I$6,'Control Data&amp;Habitat Comparison'!D131&lt;='Parameter Ranges for Species'!D$6),1,0)</f>
        <v>1</v>
      </c>
      <c r="W131">
        <f>IF(AND(E131&gt;='Parameter Ranges for Species'!J$6,'Control Data&amp;Habitat Comparison'!E131&lt;='Parameter Ranges for Species'!E$6),1,0)</f>
        <v>1</v>
      </c>
      <c r="X131">
        <f>IF(AND(F131&gt;='Parameter Ranges for Species'!K$6,'Control Data&amp;Habitat Comparison'!F131&lt;='Parameter Ranges for Species'!F$6),1,0)</f>
        <v>1</v>
      </c>
      <c r="Y131">
        <f t="shared" si="8"/>
        <v>5</v>
      </c>
      <c r="AF131">
        <f t="shared" si="6"/>
        <v>1</v>
      </c>
    </row>
    <row r="132" spans="1:32" x14ac:dyDescent="0.25">
      <c r="A132" t="s">
        <v>14</v>
      </c>
      <c r="B132">
        <v>42</v>
      </c>
      <c r="C132">
        <v>0.225552</v>
      </c>
      <c r="D132">
        <v>0.1951755036643622</v>
      </c>
      <c r="E132">
        <v>86</v>
      </c>
      <c r="F132">
        <v>3</v>
      </c>
      <c r="H132">
        <f>IF(AND(B132&gt;='Parameter Ranges for Species'!G$3,'Control Data&amp;Habitat Comparison'!B132&lt;='Parameter Ranges for Species'!B$3),1,0)</f>
        <v>1</v>
      </c>
      <c r="I132">
        <f>IF(AND(C132&gt;='Parameter Ranges for Species'!H$3,'Control Data&amp;Habitat Comparison'!C132&lt;='Parameter Ranges for Species'!C$3),1,0)</f>
        <v>1</v>
      </c>
      <c r="J132">
        <f>IF(AND(D132&gt;='Parameter Ranges for Species'!I$3,'Control Data&amp;Habitat Comparison'!D132&lt;='Parameter Ranges for Species'!D$3),1,0)</f>
        <v>1</v>
      </c>
      <c r="K132">
        <f>IF(AND(E132&gt;='Parameter Ranges for Species'!J$3,'Control Data&amp;Habitat Comparison'!E132&lt;='Parameter Ranges for Species'!E$3),1,0)</f>
        <v>1</v>
      </c>
      <c r="L132">
        <f>IF(AND(F132&gt;='Parameter Ranges for Species'!K$3,'Control Data&amp;Habitat Comparison'!F132&lt;='Parameter Ranges for Species'!F$3),1,0)</f>
        <v>1</v>
      </c>
      <c r="M132">
        <f t="shared" si="7"/>
        <v>5</v>
      </c>
      <c r="T132">
        <f>IF(AND(B132&gt;='Parameter Ranges for Species'!G$6,'Control Data&amp;Habitat Comparison'!B132&lt;='Parameter Ranges for Species'!B$6),1,0)</f>
        <v>1</v>
      </c>
      <c r="U132">
        <f>IF(AND(C132&gt;='Parameter Ranges for Species'!H$6,'Control Data&amp;Habitat Comparison'!C132&lt;='Parameter Ranges for Species'!C$6),1,0)</f>
        <v>1</v>
      </c>
      <c r="V132">
        <f>IF(AND(D132&gt;='Parameter Ranges for Species'!I$6,'Control Data&amp;Habitat Comparison'!D132&lt;='Parameter Ranges for Species'!D$6),1,0)</f>
        <v>1</v>
      </c>
      <c r="W132">
        <f>IF(AND(E132&gt;='Parameter Ranges for Species'!J$6,'Control Data&amp;Habitat Comparison'!E132&lt;='Parameter Ranges for Species'!E$6),1,0)</f>
        <v>1</v>
      </c>
      <c r="X132">
        <f>IF(AND(F132&gt;='Parameter Ranges for Species'!K$6,'Control Data&amp;Habitat Comparison'!F132&lt;='Parameter Ranges for Species'!F$6),1,0)</f>
        <v>1</v>
      </c>
      <c r="Y132">
        <f t="shared" si="8"/>
        <v>5</v>
      </c>
      <c r="AF132">
        <f t="shared" si="6"/>
        <v>1</v>
      </c>
    </row>
    <row r="133" spans="1:32" x14ac:dyDescent="0.25">
      <c r="A133" t="s">
        <v>14</v>
      </c>
      <c r="B133">
        <v>46</v>
      </c>
      <c r="C133">
        <v>0.20421600000000001</v>
      </c>
      <c r="D133">
        <v>0.1866896122006943</v>
      </c>
      <c r="E133">
        <v>80</v>
      </c>
      <c r="F133">
        <v>3</v>
      </c>
      <c r="H133">
        <f>IF(AND(B133&gt;='Parameter Ranges for Species'!G$3,'Control Data&amp;Habitat Comparison'!B133&lt;='Parameter Ranges for Species'!B$3),1,0)</f>
        <v>1</v>
      </c>
      <c r="I133">
        <f>IF(AND(C133&gt;='Parameter Ranges for Species'!H$3,'Control Data&amp;Habitat Comparison'!C133&lt;='Parameter Ranges for Species'!C$3),1,0)</f>
        <v>1</v>
      </c>
      <c r="J133">
        <f>IF(AND(D133&gt;='Parameter Ranges for Species'!I$3,'Control Data&amp;Habitat Comparison'!D133&lt;='Parameter Ranges for Species'!D$3),1,0)</f>
        <v>1</v>
      </c>
      <c r="K133">
        <f>IF(AND(E133&gt;='Parameter Ranges for Species'!J$3,'Control Data&amp;Habitat Comparison'!E133&lt;='Parameter Ranges for Species'!E$3),1,0)</f>
        <v>1</v>
      </c>
      <c r="L133">
        <f>IF(AND(F133&gt;='Parameter Ranges for Species'!K$3,'Control Data&amp;Habitat Comparison'!F133&lt;='Parameter Ranges for Species'!F$3),1,0)</f>
        <v>1</v>
      </c>
      <c r="M133">
        <f t="shared" si="7"/>
        <v>5</v>
      </c>
      <c r="T133">
        <f>IF(AND(B133&gt;='Parameter Ranges for Species'!G$6,'Control Data&amp;Habitat Comparison'!B133&lt;='Parameter Ranges for Species'!B$6),1,0)</f>
        <v>1</v>
      </c>
      <c r="U133">
        <f>IF(AND(C133&gt;='Parameter Ranges for Species'!H$6,'Control Data&amp;Habitat Comparison'!C133&lt;='Parameter Ranges for Species'!C$6),1,0)</f>
        <v>1</v>
      </c>
      <c r="V133">
        <f>IF(AND(D133&gt;='Parameter Ranges for Species'!I$6,'Control Data&amp;Habitat Comparison'!D133&lt;='Parameter Ranges for Species'!D$6),1,0)</f>
        <v>1</v>
      </c>
      <c r="W133">
        <f>IF(AND(E133&gt;='Parameter Ranges for Species'!J$6,'Control Data&amp;Habitat Comparison'!E133&lt;='Parameter Ranges for Species'!E$6),1,0)</f>
        <v>1</v>
      </c>
      <c r="X133">
        <f>IF(AND(F133&gt;='Parameter Ranges for Species'!K$6,'Control Data&amp;Habitat Comparison'!F133&lt;='Parameter Ranges for Species'!F$6),1,0)</f>
        <v>1</v>
      </c>
      <c r="Y133">
        <f t="shared" si="8"/>
        <v>5</v>
      </c>
      <c r="AF133">
        <f t="shared" si="6"/>
        <v>1</v>
      </c>
    </row>
    <row r="134" spans="1:32" x14ac:dyDescent="0.25">
      <c r="A134" t="s">
        <v>14</v>
      </c>
      <c r="B134">
        <v>48.5</v>
      </c>
      <c r="C134">
        <v>0.210312</v>
      </c>
      <c r="D134">
        <v>0.18407856867341185</v>
      </c>
      <c r="E134">
        <v>64</v>
      </c>
      <c r="F134">
        <v>3</v>
      </c>
      <c r="H134">
        <f>IF(AND(B134&gt;='Parameter Ranges for Species'!G$3,'Control Data&amp;Habitat Comparison'!B134&lt;='Parameter Ranges for Species'!B$3),1,0)</f>
        <v>1</v>
      </c>
      <c r="I134">
        <f>IF(AND(C134&gt;='Parameter Ranges for Species'!H$3,'Control Data&amp;Habitat Comparison'!C134&lt;='Parameter Ranges for Species'!C$3),1,0)</f>
        <v>1</v>
      </c>
      <c r="J134">
        <f>IF(AND(D134&gt;='Parameter Ranges for Species'!I$3,'Control Data&amp;Habitat Comparison'!D134&lt;='Parameter Ranges for Species'!D$3),1,0)</f>
        <v>1</v>
      </c>
      <c r="K134">
        <f>IF(AND(E134&gt;='Parameter Ranges for Species'!J$3,'Control Data&amp;Habitat Comparison'!E134&lt;='Parameter Ranges for Species'!E$3),1,0)</f>
        <v>1</v>
      </c>
      <c r="L134">
        <f>IF(AND(F134&gt;='Parameter Ranges for Species'!K$3,'Control Data&amp;Habitat Comparison'!F134&lt;='Parameter Ranges for Species'!F$3),1,0)</f>
        <v>1</v>
      </c>
      <c r="M134">
        <f t="shared" si="7"/>
        <v>5</v>
      </c>
      <c r="T134">
        <f>IF(AND(B134&gt;='Parameter Ranges for Species'!G$6,'Control Data&amp;Habitat Comparison'!B134&lt;='Parameter Ranges for Species'!B$6),1,0)</f>
        <v>1</v>
      </c>
      <c r="U134">
        <f>IF(AND(C134&gt;='Parameter Ranges for Species'!H$6,'Control Data&amp;Habitat Comparison'!C134&lt;='Parameter Ranges for Species'!C$6),1,0)</f>
        <v>1</v>
      </c>
      <c r="V134">
        <f>IF(AND(D134&gt;='Parameter Ranges for Species'!I$6,'Control Data&amp;Habitat Comparison'!D134&lt;='Parameter Ranges for Species'!D$6),1,0)</f>
        <v>1</v>
      </c>
      <c r="W134">
        <f>IF(AND(E134&gt;='Parameter Ranges for Species'!J$6,'Control Data&amp;Habitat Comparison'!E134&lt;='Parameter Ranges for Species'!E$6),1,0)</f>
        <v>1</v>
      </c>
      <c r="X134">
        <f>IF(AND(F134&gt;='Parameter Ranges for Species'!K$6,'Control Data&amp;Habitat Comparison'!F134&lt;='Parameter Ranges for Species'!F$6),1,0)</f>
        <v>1</v>
      </c>
      <c r="Y134">
        <f t="shared" si="8"/>
        <v>5</v>
      </c>
      <c r="AF134">
        <f t="shared" si="6"/>
        <v>1</v>
      </c>
    </row>
    <row r="135" spans="1:32" x14ac:dyDescent="0.25">
      <c r="A135" t="s">
        <v>14</v>
      </c>
      <c r="B135">
        <v>45</v>
      </c>
      <c r="C135">
        <v>0.24993599999999999</v>
      </c>
      <c r="D135">
        <v>0.14328101355962378</v>
      </c>
      <c r="E135">
        <v>70</v>
      </c>
      <c r="F135">
        <v>3</v>
      </c>
      <c r="H135">
        <f>IF(AND(B135&gt;='Parameter Ranges for Species'!G$3,'Control Data&amp;Habitat Comparison'!B135&lt;='Parameter Ranges for Species'!B$3),1,0)</f>
        <v>1</v>
      </c>
      <c r="I135">
        <f>IF(AND(C135&gt;='Parameter Ranges for Species'!H$3,'Control Data&amp;Habitat Comparison'!C135&lt;='Parameter Ranges for Species'!C$3),1,0)</f>
        <v>1</v>
      </c>
      <c r="J135">
        <f>IF(AND(D135&gt;='Parameter Ranges for Species'!I$3,'Control Data&amp;Habitat Comparison'!D135&lt;='Parameter Ranges for Species'!D$3),1,0)</f>
        <v>1</v>
      </c>
      <c r="K135">
        <f>IF(AND(E135&gt;='Parameter Ranges for Species'!J$3,'Control Data&amp;Habitat Comparison'!E135&lt;='Parameter Ranges for Species'!E$3),1,0)</f>
        <v>1</v>
      </c>
      <c r="L135">
        <f>IF(AND(F135&gt;='Parameter Ranges for Species'!K$3,'Control Data&amp;Habitat Comparison'!F135&lt;='Parameter Ranges for Species'!F$3),1,0)</f>
        <v>1</v>
      </c>
      <c r="M135">
        <f t="shared" si="7"/>
        <v>5</v>
      </c>
      <c r="T135">
        <f>IF(AND(B135&gt;='Parameter Ranges for Species'!G$6,'Control Data&amp;Habitat Comparison'!B135&lt;='Parameter Ranges for Species'!B$6),1,0)</f>
        <v>1</v>
      </c>
      <c r="U135">
        <f>IF(AND(C135&gt;='Parameter Ranges for Species'!H$6,'Control Data&amp;Habitat Comparison'!C135&lt;='Parameter Ranges for Species'!C$6),1,0)</f>
        <v>1</v>
      </c>
      <c r="V135">
        <f>IF(AND(D135&gt;='Parameter Ranges for Species'!I$6,'Control Data&amp;Habitat Comparison'!D135&lt;='Parameter Ranges for Species'!D$6),1,0)</f>
        <v>1</v>
      </c>
      <c r="W135">
        <f>IF(AND(E135&gt;='Parameter Ranges for Species'!J$6,'Control Data&amp;Habitat Comparison'!E135&lt;='Parameter Ranges for Species'!E$6),1,0)</f>
        <v>1</v>
      </c>
      <c r="X135">
        <f>IF(AND(F135&gt;='Parameter Ranges for Species'!K$6,'Control Data&amp;Habitat Comparison'!F135&lt;='Parameter Ranges for Species'!F$6),1,0)</f>
        <v>1</v>
      </c>
      <c r="Y135">
        <f t="shared" si="8"/>
        <v>5</v>
      </c>
      <c r="AF135">
        <f t="shared" si="6"/>
        <v>1</v>
      </c>
    </row>
    <row r="136" spans="1:32" x14ac:dyDescent="0.25">
      <c r="A136" t="s">
        <v>14</v>
      </c>
      <c r="B136">
        <v>52</v>
      </c>
      <c r="C136">
        <v>0.225552</v>
      </c>
      <c r="D136">
        <v>0.1951755036643622</v>
      </c>
      <c r="E136">
        <v>18</v>
      </c>
      <c r="F136">
        <v>3</v>
      </c>
      <c r="H136">
        <f>IF(AND(B136&gt;='Parameter Ranges for Species'!G$3,'Control Data&amp;Habitat Comparison'!B136&lt;='Parameter Ranges for Species'!B$3),1,0)</f>
        <v>0</v>
      </c>
      <c r="I136">
        <f>IF(AND(C136&gt;='Parameter Ranges for Species'!H$3,'Control Data&amp;Habitat Comparison'!C136&lt;='Parameter Ranges for Species'!C$3),1,0)</f>
        <v>1</v>
      </c>
      <c r="J136">
        <f>IF(AND(D136&gt;='Parameter Ranges for Species'!I$3,'Control Data&amp;Habitat Comparison'!D136&lt;='Parameter Ranges for Species'!D$3),1,0)</f>
        <v>1</v>
      </c>
      <c r="K136">
        <f>IF(AND(E136&gt;='Parameter Ranges for Species'!J$3,'Control Data&amp;Habitat Comparison'!E136&lt;='Parameter Ranges for Species'!E$3),1,0)</f>
        <v>1</v>
      </c>
      <c r="L136">
        <f>IF(AND(F136&gt;='Parameter Ranges for Species'!K$3,'Control Data&amp;Habitat Comparison'!F136&lt;='Parameter Ranges for Species'!F$3),1,0)</f>
        <v>1</v>
      </c>
      <c r="M136">
        <f t="shared" si="7"/>
        <v>4</v>
      </c>
      <c r="T136">
        <f>IF(AND(B136&gt;='Parameter Ranges for Species'!G$6,'Control Data&amp;Habitat Comparison'!B136&lt;='Parameter Ranges for Species'!B$6),1,0)</f>
        <v>1</v>
      </c>
      <c r="U136">
        <f>IF(AND(C136&gt;='Parameter Ranges for Species'!H$6,'Control Data&amp;Habitat Comparison'!C136&lt;='Parameter Ranges for Species'!C$6),1,0)</f>
        <v>1</v>
      </c>
      <c r="V136">
        <f>IF(AND(D136&gt;='Parameter Ranges for Species'!I$6,'Control Data&amp;Habitat Comparison'!D136&lt;='Parameter Ranges for Species'!D$6),1,0)</f>
        <v>1</v>
      </c>
      <c r="W136">
        <f>IF(AND(E136&gt;='Parameter Ranges for Species'!J$6,'Control Data&amp;Habitat Comparison'!E136&lt;='Parameter Ranges for Species'!E$6),1,0)</f>
        <v>1</v>
      </c>
      <c r="X136">
        <f>IF(AND(F136&gt;='Parameter Ranges for Species'!K$6,'Control Data&amp;Habitat Comparison'!F136&lt;='Parameter Ranges for Species'!F$6),1,0)</f>
        <v>1</v>
      </c>
      <c r="Y136">
        <f t="shared" si="8"/>
        <v>5</v>
      </c>
      <c r="AF136">
        <f t="shared" si="6"/>
        <v>1</v>
      </c>
    </row>
    <row r="137" spans="1:32" x14ac:dyDescent="0.25">
      <c r="A137" t="s">
        <v>14</v>
      </c>
      <c r="B137">
        <v>49</v>
      </c>
      <c r="C137">
        <v>0.225552</v>
      </c>
      <c r="D137">
        <v>0.15992641604604932</v>
      </c>
      <c r="E137">
        <v>40</v>
      </c>
      <c r="F137">
        <v>3</v>
      </c>
      <c r="H137">
        <f>IF(AND(B137&gt;='Parameter Ranges for Species'!G$3,'Control Data&amp;Habitat Comparison'!B137&lt;='Parameter Ranges for Species'!B$3),1,0)</f>
        <v>1</v>
      </c>
      <c r="I137">
        <f>IF(AND(C137&gt;='Parameter Ranges for Species'!H$3,'Control Data&amp;Habitat Comparison'!C137&lt;='Parameter Ranges for Species'!C$3),1,0)</f>
        <v>1</v>
      </c>
      <c r="J137">
        <f>IF(AND(D137&gt;='Parameter Ranges for Species'!I$3,'Control Data&amp;Habitat Comparison'!D137&lt;='Parameter Ranges for Species'!D$3),1,0)</f>
        <v>1</v>
      </c>
      <c r="K137">
        <f>IF(AND(E137&gt;='Parameter Ranges for Species'!J$3,'Control Data&amp;Habitat Comparison'!E137&lt;='Parameter Ranges for Species'!E$3),1,0)</f>
        <v>1</v>
      </c>
      <c r="L137">
        <f>IF(AND(F137&gt;='Parameter Ranges for Species'!K$3,'Control Data&amp;Habitat Comparison'!F137&lt;='Parameter Ranges for Species'!F$3),1,0)</f>
        <v>1</v>
      </c>
      <c r="M137">
        <f t="shared" si="7"/>
        <v>5</v>
      </c>
      <c r="T137">
        <f>IF(AND(B137&gt;='Parameter Ranges for Species'!G$6,'Control Data&amp;Habitat Comparison'!B137&lt;='Parameter Ranges for Species'!B$6),1,0)</f>
        <v>1</v>
      </c>
      <c r="U137">
        <f>IF(AND(C137&gt;='Parameter Ranges for Species'!H$6,'Control Data&amp;Habitat Comparison'!C137&lt;='Parameter Ranges for Species'!C$6),1,0)</f>
        <v>1</v>
      </c>
      <c r="V137">
        <f>IF(AND(D137&gt;='Parameter Ranges for Species'!I$6,'Control Data&amp;Habitat Comparison'!D137&lt;='Parameter Ranges for Species'!D$6),1,0)</f>
        <v>1</v>
      </c>
      <c r="W137">
        <f>IF(AND(E137&gt;='Parameter Ranges for Species'!J$6,'Control Data&amp;Habitat Comparison'!E137&lt;='Parameter Ranges for Species'!E$6),1,0)</f>
        <v>1</v>
      </c>
      <c r="X137">
        <f>IF(AND(F137&gt;='Parameter Ranges for Species'!K$6,'Control Data&amp;Habitat Comparison'!F137&lt;='Parameter Ranges for Species'!F$6),1,0)</f>
        <v>1</v>
      </c>
      <c r="Y137">
        <f t="shared" si="8"/>
        <v>5</v>
      </c>
      <c r="AF137">
        <f t="shared" si="6"/>
        <v>1</v>
      </c>
    </row>
    <row r="138" spans="1:32" x14ac:dyDescent="0.25">
      <c r="A138" t="s">
        <v>14</v>
      </c>
      <c r="B138">
        <v>52</v>
      </c>
      <c r="C138">
        <v>0.32308800000000004</v>
      </c>
      <c r="D138">
        <v>0.23238287392813695</v>
      </c>
      <c r="E138">
        <v>1</v>
      </c>
      <c r="F138">
        <v>3</v>
      </c>
      <c r="H138">
        <f>IF(AND(B138&gt;='Parameter Ranges for Species'!G$3,'Control Data&amp;Habitat Comparison'!B138&lt;='Parameter Ranges for Species'!B$3),1,0)</f>
        <v>0</v>
      </c>
      <c r="I138">
        <f>IF(AND(C138&gt;='Parameter Ranges for Species'!H$3,'Control Data&amp;Habitat Comparison'!C138&lt;='Parameter Ranges for Species'!C$3),1,0)</f>
        <v>1</v>
      </c>
      <c r="J138">
        <f>IF(AND(D138&gt;='Parameter Ranges for Species'!I$3,'Control Data&amp;Habitat Comparison'!D138&lt;='Parameter Ranges for Species'!D$3),1,0)</f>
        <v>1</v>
      </c>
      <c r="K138">
        <f>IF(AND(E138&gt;='Parameter Ranges for Species'!J$3,'Control Data&amp;Habitat Comparison'!E138&lt;='Parameter Ranges for Species'!E$3),1,0)</f>
        <v>0</v>
      </c>
      <c r="L138">
        <f>IF(AND(F138&gt;='Parameter Ranges for Species'!K$3,'Control Data&amp;Habitat Comparison'!F138&lt;='Parameter Ranges for Species'!F$3),1,0)</f>
        <v>1</v>
      </c>
      <c r="M138">
        <f t="shared" si="7"/>
        <v>3</v>
      </c>
      <c r="T138">
        <f>IF(AND(B138&gt;='Parameter Ranges for Species'!G$6,'Control Data&amp;Habitat Comparison'!B138&lt;='Parameter Ranges for Species'!B$6),1,0)</f>
        <v>1</v>
      </c>
      <c r="U138">
        <f>IF(AND(C138&gt;='Parameter Ranges for Species'!H$6,'Control Data&amp;Habitat Comparison'!C138&lt;='Parameter Ranges for Species'!C$6),1,0)</f>
        <v>0</v>
      </c>
      <c r="V138">
        <f>IF(AND(D138&gt;='Parameter Ranges for Species'!I$6,'Control Data&amp;Habitat Comparison'!D138&lt;='Parameter Ranges for Species'!D$6),1,0)</f>
        <v>1</v>
      </c>
      <c r="W138">
        <f>IF(AND(E138&gt;='Parameter Ranges for Species'!J$6,'Control Data&amp;Habitat Comparison'!E138&lt;='Parameter Ranges for Species'!E$6),1,0)</f>
        <v>1</v>
      </c>
      <c r="X138">
        <f>IF(AND(F138&gt;='Parameter Ranges for Species'!K$6,'Control Data&amp;Habitat Comparison'!F138&lt;='Parameter Ranges for Species'!F$6),1,0)</f>
        <v>1</v>
      </c>
      <c r="Y138">
        <f t="shared" si="8"/>
        <v>4</v>
      </c>
      <c r="AF138">
        <f t="shared" si="6"/>
        <v>0</v>
      </c>
    </row>
    <row r="139" spans="1:32" x14ac:dyDescent="0.25">
      <c r="A139" t="s">
        <v>14</v>
      </c>
      <c r="B139">
        <v>55</v>
      </c>
      <c r="C139">
        <v>0.24688800000000002</v>
      </c>
      <c r="D139">
        <v>0.19746016675073436</v>
      </c>
      <c r="E139">
        <v>3</v>
      </c>
      <c r="F139">
        <v>1</v>
      </c>
      <c r="H139">
        <f>IF(AND(B139&gt;='Parameter Ranges for Species'!G$3,'Control Data&amp;Habitat Comparison'!B139&lt;='Parameter Ranges for Species'!B$3),1,0)</f>
        <v>0</v>
      </c>
      <c r="I139">
        <f>IF(AND(C139&gt;='Parameter Ranges for Species'!H$3,'Control Data&amp;Habitat Comparison'!C139&lt;='Parameter Ranges for Species'!C$3),1,0)</f>
        <v>1</v>
      </c>
      <c r="J139">
        <f>IF(AND(D139&gt;='Parameter Ranges for Species'!I$3,'Control Data&amp;Habitat Comparison'!D139&lt;='Parameter Ranges for Species'!D$3),1,0)</f>
        <v>1</v>
      </c>
      <c r="K139">
        <f>IF(AND(E139&gt;='Parameter Ranges for Species'!J$3,'Control Data&amp;Habitat Comparison'!E139&lt;='Parameter Ranges for Species'!E$3),1,0)</f>
        <v>0</v>
      </c>
      <c r="L139">
        <f>IF(AND(F139&gt;='Parameter Ranges for Species'!K$3,'Control Data&amp;Habitat Comparison'!F139&lt;='Parameter Ranges for Species'!F$3),1,0)</f>
        <v>1</v>
      </c>
      <c r="M139">
        <f t="shared" si="7"/>
        <v>3</v>
      </c>
      <c r="T139">
        <f>IF(AND(B139&gt;='Parameter Ranges for Species'!G$6,'Control Data&amp;Habitat Comparison'!B139&lt;='Parameter Ranges for Species'!B$6),1,0)</f>
        <v>1</v>
      </c>
      <c r="U139">
        <f>IF(AND(C139&gt;='Parameter Ranges for Species'!H$6,'Control Data&amp;Habitat Comparison'!C139&lt;='Parameter Ranges for Species'!C$6),1,0)</f>
        <v>1</v>
      </c>
      <c r="V139">
        <f>IF(AND(D139&gt;='Parameter Ranges for Species'!I$6,'Control Data&amp;Habitat Comparison'!D139&lt;='Parameter Ranges for Species'!D$6),1,0)</f>
        <v>1</v>
      </c>
      <c r="W139">
        <f>IF(AND(E139&gt;='Parameter Ranges for Species'!J$6,'Control Data&amp;Habitat Comparison'!E139&lt;='Parameter Ranges for Species'!E$6),1,0)</f>
        <v>1</v>
      </c>
      <c r="X139">
        <f>IF(AND(F139&gt;='Parameter Ranges for Species'!K$6,'Control Data&amp;Habitat Comparison'!F139&lt;='Parameter Ranges for Species'!F$6),1,0)</f>
        <v>1</v>
      </c>
      <c r="Y139">
        <f t="shared" si="8"/>
        <v>5</v>
      </c>
      <c r="AF139">
        <f t="shared" si="6"/>
        <v>0</v>
      </c>
    </row>
    <row r="140" spans="1:32" x14ac:dyDescent="0.25">
      <c r="A140" t="s">
        <v>14</v>
      </c>
      <c r="B140">
        <v>59</v>
      </c>
      <c r="C140">
        <v>0.210312</v>
      </c>
      <c r="D140">
        <v>0.1524196659051123</v>
      </c>
      <c r="E140">
        <v>7</v>
      </c>
      <c r="F140">
        <v>3</v>
      </c>
      <c r="H140">
        <f>IF(AND(B140&gt;='Parameter Ranges for Species'!G$3,'Control Data&amp;Habitat Comparison'!B140&lt;='Parameter Ranges for Species'!B$3),1,0)</f>
        <v>0</v>
      </c>
      <c r="I140">
        <f>IF(AND(C140&gt;='Parameter Ranges for Species'!H$3,'Control Data&amp;Habitat Comparison'!C140&lt;='Parameter Ranges for Species'!C$3),1,0)</f>
        <v>1</v>
      </c>
      <c r="J140">
        <f>IF(AND(D140&gt;='Parameter Ranges for Species'!I$3,'Control Data&amp;Habitat Comparison'!D140&lt;='Parameter Ranges for Species'!D$3),1,0)</f>
        <v>1</v>
      </c>
      <c r="K140">
        <f>IF(AND(E140&gt;='Parameter Ranges for Species'!J$3,'Control Data&amp;Habitat Comparison'!E140&lt;='Parameter Ranges for Species'!E$3),1,0)</f>
        <v>1</v>
      </c>
      <c r="L140">
        <f>IF(AND(F140&gt;='Parameter Ranges for Species'!K$3,'Control Data&amp;Habitat Comparison'!F140&lt;='Parameter Ranges for Species'!F$3),1,0)</f>
        <v>1</v>
      </c>
      <c r="M140">
        <f t="shared" si="7"/>
        <v>4</v>
      </c>
      <c r="T140">
        <f>IF(AND(B140&gt;='Parameter Ranges for Species'!G$6,'Control Data&amp;Habitat Comparison'!B140&lt;='Parameter Ranges for Species'!B$6),1,0)</f>
        <v>0</v>
      </c>
      <c r="U140">
        <f>IF(AND(C140&gt;='Parameter Ranges for Species'!H$6,'Control Data&amp;Habitat Comparison'!C140&lt;='Parameter Ranges for Species'!C$6),1,0)</f>
        <v>1</v>
      </c>
      <c r="V140">
        <f>IF(AND(D140&gt;='Parameter Ranges for Species'!I$6,'Control Data&amp;Habitat Comparison'!D140&lt;='Parameter Ranges for Species'!D$6),1,0)</f>
        <v>1</v>
      </c>
      <c r="W140">
        <f>IF(AND(E140&gt;='Parameter Ranges for Species'!J$6,'Control Data&amp;Habitat Comparison'!E140&lt;='Parameter Ranges for Species'!E$6),1,0)</f>
        <v>1</v>
      </c>
      <c r="X140">
        <f>IF(AND(F140&gt;='Parameter Ranges for Species'!K$6,'Control Data&amp;Habitat Comparison'!F140&lt;='Parameter Ranges for Species'!F$6),1,0)</f>
        <v>1</v>
      </c>
      <c r="Y140">
        <f t="shared" si="8"/>
        <v>4</v>
      </c>
      <c r="AF140">
        <f t="shared" si="6"/>
        <v>1</v>
      </c>
    </row>
    <row r="141" spans="1:32" x14ac:dyDescent="0.25">
      <c r="A141" t="s">
        <v>14</v>
      </c>
      <c r="B141">
        <v>49</v>
      </c>
      <c r="C141">
        <v>8.2296000000000008E-2</v>
      </c>
      <c r="D141">
        <v>0.15829451384149779</v>
      </c>
      <c r="E141">
        <v>11</v>
      </c>
      <c r="F141">
        <v>1</v>
      </c>
      <c r="H141">
        <f>IF(AND(B141&gt;='Parameter Ranges for Species'!G$3,'Control Data&amp;Habitat Comparison'!B141&lt;='Parameter Ranges for Species'!B$3),1,0)</f>
        <v>1</v>
      </c>
      <c r="I141">
        <f>IF(AND(C141&gt;='Parameter Ranges for Species'!H$3,'Control Data&amp;Habitat Comparison'!C141&lt;='Parameter Ranges for Species'!C$3),1,0)</f>
        <v>1</v>
      </c>
      <c r="J141">
        <f>IF(AND(D141&gt;='Parameter Ranges for Species'!I$3,'Control Data&amp;Habitat Comparison'!D141&lt;='Parameter Ranges for Species'!D$3),1,0)</f>
        <v>1</v>
      </c>
      <c r="K141">
        <f>IF(AND(E141&gt;='Parameter Ranges for Species'!J$3,'Control Data&amp;Habitat Comparison'!E141&lt;='Parameter Ranges for Species'!E$3),1,0)</f>
        <v>1</v>
      </c>
      <c r="L141">
        <f>IF(AND(F141&gt;='Parameter Ranges for Species'!K$3,'Control Data&amp;Habitat Comparison'!F141&lt;='Parameter Ranges for Species'!F$3),1,0)</f>
        <v>1</v>
      </c>
      <c r="M141">
        <f t="shared" si="7"/>
        <v>5</v>
      </c>
      <c r="T141">
        <f>IF(AND(B141&gt;='Parameter Ranges for Species'!G$6,'Control Data&amp;Habitat Comparison'!B141&lt;='Parameter Ranges for Species'!B$6),1,0)</f>
        <v>1</v>
      </c>
      <c r="U141">
        <f>IF(AND(C141&gt;='Parameter Ranges for Species'!H$6,'Control Data&amp;Habitat Comparison'!C141&lt;='Parameter Ranges for Species'!C$6),1,0)</f>
        <v>1</v>
      </c>
      <c r="V141">
        <f>IF(AND(D141&gt;='Parameter Ranges for Species'!I$6,'Control Data&amp;Habitat Comparison'!D141&lt;='Parameter Ranges for Species'!D$6),1,0)</f>
        <v>1</v>
      </c>
      <c r="W141">
        <f>IF(AND(E141&gt;='Parameter Ranges for Species'!J$6,'Control Data&amp;Habitat Comparison'!E141&lt;='Parameter Ranges for Species'!E$6),1,0)</f>
        <v>1</v>
      </c>
      <c r="X141">
        <f>IF(AND(F141&gt;='Parameter Ranges for Species'!K$6,'Control Data&amp;Habitat Comparison'!F141&lt;='Parameter Ranges for Species'!F$6),1,0)</f>
        <v>1</v>
      </c>
      <c r="Y141">
        <f t="shared" si="8"/>
        <v>5</v>
      </c>
      <c r="AF141">
        <f t="shared" si="6"/>
        <v>1</v>
      </c>
    </row>
    <row r="142" spans="1:32" x14ac:dyDescent="0.25">
      <c r="A142" t="s">
        <v>14</v>
      </c>
      <c r="B142">
        <v>58</v>
      </c>
      <c r="C142">
        <v>9.1440000000000007E-2</v>
      </c>
      <c r="D142">
        <v>0.18701599264160459</v>
      </c>
      <c r="E142">
        <v>11</v>
      </c>
      <c r="F142">
        <v>6</v>
      </c>
      <c r="H142">
        <f>IF(AND(B142&gt;='Parameter Ranges for Species'!G$3,'Control Data&amp;Habitat Comparison'!B142&lt;='Parameter Ranges for Species'!B$3),1,0)</f>
        <v>0</v>
      </c>
      <c r="I142">
        <f>IF(AND(C142&gt;='Parameter Ranges for Species'!H$3,'Control Data&amp;Habitat Comparison'!C142&lt;='Parameter Ranges for Species'!C$3),1,0)</f>
        <v>1</v>
      </c>
      <c r="J142">
        <f>IF(AND(D142&gt;='Parameter Ranges for Species'!I$3,'Control Data&amp;Habitat Comparison'!D142&lt;='Parameter Ranges for Species'!D$3),1,0)</f>
        <v>1</v>
      </c>
      <c r="K142">
        <f>IF(AND(E142&gt;='Parameter Ranges for Species'!J$3,'Control Data&amp;Habitat Comparison'!E142&lt;='Parameter Ranges for Species'!E$3),1,0)</f>
        <v>1</v>
      </c>
      <c r="L142">
        <f>IF(AND(F142&gt;='Parameter Ranges for Species'!K$3,'Control Data&amp;Habitat Comparison'!F142&lt;='Parameter Ranges for Species'!F$3),1,0)</f>
        <v>0</v>
      </c>
      <c r="M142">
        <f t="shared" si="7"/>
        <v>3</v>
      </c>
      <c r="T142">
        <f>IF(AND(B142&gt;='Parameter Ranges for Species'!G$6,'Control Data&amp;Habitat Comparison'!B142&lt;='Parameter Ranges for Species'!B$6),1,0)</f>
        <v>1</v>
      </c>
      <c r="U142">
        <f>IF(AND(C142&gt;='Parameter Ranges for Species'!H$6,'Control Data&amp;Habitat Comparison'!C142&lt;='Parameter Ranges for Species'!C$6),1,0)</f>
        <v>1</v>
      </c>
      <c r="V142">
        <f>IF(AND(D142&gt;='Parameter Ranges for Species'!I$6,'Control Data&amp;Habitat Comparison'!D142&lt;='Parameter Ranges for Species'!D$6),1,0)</f>
        <v>1</v>
      </c>
      <c r="W142">
        <f>IF(AND(E142&gt;='Parameter Ranges for Species'!J$6,'Control Data&amp;Habitat Comparison'!E142&lt;='Parameter Ranges for Species'!E$6),1,0)</f>
        <v>1</v>
      </c>
      <c r="X142">
        <f>IF(AND(F142&gt;='Parameter Ranges for Species'!K$6,'Control Data&amp;Habitat Comparison'!F142&lt;='Parameter Ranges for Species'!F$6),1,0)</f>
        <v>0</v>
      </c>
      <c r="Y142">
        <f t="shared" si="8"/>
        <v>4</v>
      </c>
      <c r="AF142">
        <f t="shared" si="6"/>
        <v>0</v>
      </c>
    </row>
    <row r="143" spans="1:32" x14ac:dyDescent="0.25">
      <c r="A143" t="s">
        <v>14</v>
      </c>
      <c r="B143">
        <v>45</v>
      </c>
      <c r="C143">
        <v>3.3528000000000002E-2</v>
      </c>
      <c r="D143">
        <v>0.14458653532326499</v>
      </c>
      <c r="E143">
        <v>6</v>
      </c>
      <c r="F143">
        <v>1</v>
      </c>
      <c r="H143">
        <f>IF(AND(B143&gt;='Parameter Ranges for Species'!G$3,'Control Data&amp;Habitat Comparison'!B143&lt;='Parameter Ranges for Species'!B$3),1,0)</f>
        <v>1</v>
      </c>
      <c r="I143">
        <f>IF(AND(C143&gt;='Parameter Ranges for Species'!H$3,'Control Data&amp;Habitat Comparison'!C143&lt;='Parameter Ranges for Species'!C$3),1,0)</f>
        <v>1</v>
      </c>
      <c r="J143">
        <f>IF(AND(D143&gt;='Parameter Ranges for Species'!I$3,'Control Data&amp;Habitat Comparison'!D143&lt;='Parameter Ranges for Species'!D$3),1,0)</f>
        <v>1</v>
      </c>
      <c r="K143">
        <f>IF(AND(E143&gt;='Parameter Ranges for Species'!J$3,'Control Data&amp;Habitat Comparison'!E143&lt;='Parameter Ranges for Species'!E$3),1,0)</f>
        <v>0</v>
      </c>
      <c r="L143">
        <f>IF(AND(F143&gt;='Parameter Ranges for Species'!K$3,'Control Data&amp;Habitat Comparison'!F143&lt;='Parameter Ranges for Species'!F$3),1,0)</f>
        <v>1</v>
      </c>
      <c r="M143">
        <f t="shared" si="7"/>
        <v>4</v>
      </c>
      <c r="T143">
        <f>IF(AND(B143&gt;='Parameter Ranges for Species'!G$6,'Control Data&amp;Habitat Comparison'!B143&lt;='Parameter Ranges for Species'!B$6),1,0)</f>
        <v>1</v>
      </c>
      <c r="U143">
        <f>IF(AND(C143&gt;='Parameter Ranges for Species'!H$6,'Control Data&amp;Habitat Comparison'!C143&lt;='Parameter Ranges for Species'!C$6),1,0)</f>
        <v>1</v>
      </c>
      <c r="V143">
        <f>IF(AND(D143&gt;='Parameter Ranges for Species'!I$6,'Control Data&amp;Habitat Comparison'!D143&lt;='Parameter Ranges for Species'!D$6),1,0)</f>
        <v>1</v>
      </c>
      <c r="W143">
        <f>IF(AND(E143&gt;='Parameter Ranges for Species'!J$6,'Control Data&amp;Habitat Comparison'!E143&lt;='Parameter Ranges for Species'!E$6),1,0)</f>
        <v>1</v>
      </c>
      <c r="X143">
        <f>IF(AND(F143&gt;='Parameter Ranges for Species'!K$6,'Control Data&amp;Habitat Comparison'!F143&lt;='Parameter Ranges for Species'!F$6),1,0)</f>
        <v>1</v>
      </c>
      <c r="Y143">
        <f t="shared" si="8"/>
        <v>5</v>
      </c>
      <c r="AF143">
        <f t="shared" si="6"/>
        <v>1</v>
      </c>
    </row>
    <row r="144" spans="1:32" x14ac:dyDescent="0.25">
      <c r="A144" t="s">
        <v>14</v>
      </c>
      <c r="B144">
        <v>35</v>
      </c>
      <c r="C144">
        <v>0.347472</v>
      </c>
      <c r="D144">
        <v>0.32735958223303563</v>
      </c>
      <c r="E144">
        <v>21</v>
      </c>
      <c r="F144">
        <v>4</v>
      </c>
      <c r="H144">
        <f>IF(AND(B144&gt;='Parameter Ranges for Species'!G$3,'Control Data&amp;Habitat Comparison'!B144&lt;='Parameter Ranges for Species'!B$3),1,0)</f>
        <v>1</v>
      </c>
      <c r="I144">
        <f>IF(AND(C144&gt;='Parameter Ranges for Species'!H$3,'Control Data&amp;Habitat Comparison'!C144&lt;='Parameter Ranges for Species'!C$3),1,0)</f>
        <v>1</v>
      </c>
      <c r="J144">
        <f>IF(AND(D144&gt;='Parameter Ranges for Species'!I$3,'Control Data&amp;Habitat Comparison'!D144&lt;='Parameter Ranges for Species'!D$3),1,0)</f>
        <v>1</v>
      </c>
      <c r="K144">
        <f>IF(AND(E144&gt;='Parameter Ranges for Species'!J$3,'Control Data&amp;Habitat Comparison'!E144&lt;='Parameter Ranges for Species'!E$3),1,0)</f>
        <v>1</v>
      </c>
      <c r="L144">
        <f>IF(AND(F144&gt;='Parameter Ranges for Species'!K$3,'Control Data&amp;Habitat Comparison'!F144&lt;='Parameter Ranges for Species'!F$3),1,0)</f>
        <v>1</v>
      </c>
      <c r="M144">
        <f t="shared" si="7"/>
        <v>5</v>
      </c>
      <c r="T144">
        <f>IF(AND(B144&gt;='Parameter Ranges for Species'!G$6,'Control Data&amp;Habitat Comparison'!B144&lt;='Parameter Ranges for Species'!B$6),1,0)</f>
        <v>1</v>
      </c>
      <c r="U144">
        <f>IF(AND(C144&gt;='Parameter Ranges for Species'!H$6,'Control Data&amp;Habitat Comparison'!C144&lt;='Parameter Ranges for Species'!C$6),1,0)</f>
        <v>0</v>
      </c>
      <c r="V144">
        <f>IF(AND(D144&gt;='Parameter Ranges for Species'!I$6,'Control Data&amp;Habitat Comparison'!D144&lt;='Parameter Ranges for Species'!D$6),1,0)</f>
        <v>1</v>
      </c>
      <c r="W144">
        <f>IF(AND(E144&gt;='Parameter Ranges for Species'!J$6,'Control Data&amp;Habitat Comparison'!E144&lt;='Parameter Ranges for Species'!E$6),1,0)</f>
        <v>1</v>
      </c>
      <c r="X144">
        <f>IF(AND(F144&gt;='Parameter Ranges for Species'!K$6,'Control Data&amp;Habitat Comparison'!F144&lt;='Parameter Ranges for Species'!F$6),1,0)</f>
        <v>1</v>
      </c>
      <c r="Y144">
        <f t="shared" si="8"/>
        <v>4</v>
      </c>
      <c r="AF144">
        <f t="shared" si="6"/>
        <v>1</v>
      </c>
    </row>
    <row r="145" spans="1:32" x14ac:dyDescent="0.25">
      <c r="A145" t="s">
        <v>14</v>
      </c>
      <c r="B145">
        <v>27</v>
      </c>
      <c r="C145">
        <v>0.38100000000000001</v>
      </c>
      <c r="D145">
        <v>0.35542830015132182</v>
      </c>
      <c r="E145">
        <v>22</v>
      </c>
      <c r="F145">
        <v>3</v>
      </c>
      <c r="H145">
        <f>IF(AND(B145&gt;='Parameter Ranges for Species'!G$3,'Control Data&amp;Habitat Comparison'!B145&lt;='Parameter Ranges for Species'!B$3),1,0)</f>
        <v>1</v>
      </c>
      <c r="I145">
        <f>IF(AND(C145&gt;='Parameter Ranges for Species'!H$3,'Control Data&amp;Habitat Comparison'!C145&lt;='Parameter Ranges for Species'!C$3),1,0)</f>
        <v>0</v>
      </c>
      <c r="J145">
        <f>IF(AND(D145&gt;='Parameter Ranges for Species'!I$3,'Control Data&amp;Habitat Comparison'!D145&lt;='Parameter Ranges for Species'!D$3),1,0)</f>
        <v>1</v>
      </c>
      <c r="K145">
        <f>IF(AND(E145&gt;='Parameter Ranges for Species'!J$3,'Control Data&amp;Habitat Comparison'!E145&lt;='Parameter Ranges for Species'!E$3),1,0)</f>
        <v>1</v>
      </c>
      <c r="L145">
        <f>IF(AND(F145&gt;='Parameter Ranges for Species'!K$3,'Control Data&amp;Habitat Comparison'!F145&lt;='Parameter Ranges for Species'!F$3),1,0)</f>
        <v>1</v>
      </c>
      <c r="M145">
        <f t="shared" si="7"/>
        <v>4</v>
      </c>
      <c r="T145">
        <f>IF(AND(B145&gt;='Parameter Ranges for Species'!G$6,'Control Data&amp;Habitat Comparison'!B145&lt;='Parameter Ranges for Species'!B$6),1,0)</f>
        <v>1</v>
      </c>
      <c r="U145">
        <f>IF(AND(C145&gt;='Parameter Ranges for Species'!H$6,'Control Data&amp;Habitat Comparison'!C145&lt;='Parameter Ranges for Species'!C$6),1,0)</f>
        <v>0</v>
      </c>
      <c r="V145">
        <f>IF(AND(D145&gt;='Parameter Ranges for Species'!I$6,'Control Data&amp;Habitat Comparison'!D145&lt;='Parameter Ranges for Species'!D$6),1,0)</f>
        <v>1</v>
      </c>
      <c r="W145">
        <f>IF(AND(E145&gt;='Parameter Ranges for Species'!J$6,'Control Data&amp;Habitat Comparison'!E145&lt;='Parameter Ranges for Species'!E$6),1,0)</f>
        <v>1</v>
      </c>
      <c r="X145">
        <f>IF(AND(F145&gt;='Parameter Ranges for Species'!K$6,'Control Data&amp;Habitat Comparison'!F145&lt;='Parameter Ranges for Species'!F$6),1,0)</f>
        <v>1</v>
      </c>
      <c r="Y145">
        <f t="shared" si="8"/>
        <v>4</v>
      </c>
      <c r="AF145">
        <f t="shared" si="6"/>
        <v>1</v>
      </c>
    </row>
    <row r="146" spans="1:32" x14ac:dyDescent="0.25">
      <c r="A146" t="s">
        <v>14</v>
      </c>
      <c r="B146">
        <v>47</v>
      </c>
      <c r="C146">
        <v>0.30784800000000001</v>
      </c>
      <c r="D146">
        <v>0.29308963593745363</v>
      </c>
      <c r="E146">
        <v>54</v>
      </c>
      <c r="F146">
        <v>3</v>
      </c>
      <c r="H146">
        <f>IF(AND(B146&gt;='Parameter Ranges for Species'!G$3,'Control Data&amp;Habitat Comparison'!B146&lt;='Parameter Ranges for Species'!B$3),1,0)</f>
        <v>1</v>
      </c>
      <c r="I146">
        <f>IF(AND(C146&gt;='Parameter Ranges for Species'!H$3,'Control Data&amp;Habitat Comparison'!C146&lt;='Parameter Ranges for Species'!C$3),1,0)</f>
        <v>1</v>
      </c>
      <c r="J146">
        <f>IF(AND(D146&gt;='Parameter Ranges for Species'!I$3,'Control Data&amp;Habitat Comparison'!D146&lt;='Parameter Ranges for Species'!D$3),1,0)</f>
        <v>1</v>
      </c>
      <c r="K146">
        <f>IF(AND(E146&gt;='Parameter Ranges for Species'!J$3,'Control Data&amp;Habitat Comparison'!E146&lt;='Parameter Ranges for Species'!E$3),1,0)</f>
        <v>1</v>
      </c>
      <c r="L146">
        <f>IF(AND(F146&gt;='Parameter Ranges for Species'!K$3,'Control Data&amp;Habitat Comparison'!F146&lt;='Parameter Ranges for Species'!F$3),1,0)</f>
        <v>1</v>
      </c>
      <c r="M146">
        <f t="shared" si="7"/>
        <v>5</v>
      </c>
      <c r="T146">
        <f>IF(AND(B146&gt;='Parameter Ranges for Species'!G$6,'Control Data&amp;Habitat Comparison'!B146&lt;='Parameter Ranges for Species'!B$6),1,0)</f>
        <v>1</v>
      </c>
      <c r="U146">
        <f>IF(AND(C146&gt;='Parameter Ranges for Species'!H$6,'Control Data&amp;Habitat Comparison'!C146&lt;='Parameter Ranges for Species'!C$6),1,0)</f>
        <v>0</v>
      </c>
      <c r="V146">
        <f>IF(AND(D146&gt;='Parameter Ranges for Species'!I$6,'Control Data&amp;Habitat Comparison'!D146&lt;='Parameter Ranges for Species'!D$6),1,0)</f>
        <v>1</v>
      </c>
      <c r="W146">
        <f>IF(AND(E146&gt;='Parameter Ranges for Species'!J$6,'Control Data&amp;Habitat Comparison'!E146&lt;='Parameter Ranges for Species'!E$6),1,0)</f>
        <v>1</v>
      </c>
      <c r="X146">
        <f>IF(AND(F146&gt;='Parameter Ranges for Species'!K$6,'Control Data&amp;Habitat Comparison'!F146&lt;='Parameter Ranges for Species'!F$6),1,0)</f>
        <v>1</v>
      </c>
      <c r="Y146">
        <f t="shared" si="8"/>
        <v>4</v>
      </c>
      <c r="AF146">
        <f t="shared" si="6"/>
        <v>1</v>
      </c>
    </row>
    <row r="147" spans="1:32" x14ac:dyDescent="0.25">
      <c r="A147" t="s">
        <v>14</v>
      </c>
      <c r="B147">
        <v>26</v>
      </c>
      <c r="C147">
        <v>0.33223200000000003</v>
      </c>
      <c r="D147">
        <v>0.32115835385573982</v>
      </c>
      <c r="E147">
        <v>26</v>
      </c>
      <c r="F147">
        <v>4</v>
      </c>
      <c r="H147">
        <f>IF(AND(B147&gt;='Parameter Ranges for Species'!G$3,'Control Data&amp;Habitat Comparison'!B147&lt;='Parameter Ranges for Species'!B$3),1,0)</f>
        <v>1</v>
      </c>
      <c r="I147">
        <f>IF(AND(C147&gt;='Parameter Ranges for Species'!H$3,'Control Data&amp;Habitat Comparison'!C147&lt;='Parameter Ranges for Species'!C$3),1,0)</f>
        <v>1</v>
      </c>
      <c r="J147">
        <f>IF(AND(D147&gt;='Parameter Ranges for Species'!I$3,'Control Data&amp;Habitat Comparison'!D147&lt;='Parameter Ranges for Species'!D$3),1,0)</f>
        <v>1</v>
      </c>
      <c r="K147">
        <f>IF(AND(E147&gt;='Parameter Ranges for Species'!J$3,'Control Data&amp;Habitat Comparison'!E147&lt;='Parameter Ranges for Species'!E$3),1,0)</f>
        <v>1</v>
      </c>
      <c r="L147">
        <f>IF(AND(F147&gt;='Parameter Ranges for Species'!K$3,'Control Data&amp;Habitat Comparison'!F147&lt;='Parameter Ranges for Species'!F$3),1,0)</f>
        <v>1</v>
      </c>
      <c r="M147">
        <f t="shared" si="7"/>
        <v>5</v>
      </c>
      <c r="T147">
        <f>IF(AND(B147&gt;='Parameter Ranges for Species'!G$6,'Control Data&amp;Habitat Comparison'!B147&lt;='Parameter Ranges for Species'!B$6),1,0)</f>
        <v>1</v>
      </c>
      <c r="U147">
        <f>IF(AND(C147&gt;='Parameter Ranges for Species'!H$6,'Control Data&amp;Habitat Comparison'!C147&lt;='Parameter Ranges for Species'!C$6),1,0)</f>
        <v>0</v>
      </c>
      <c r="V147">
        <f>IF(AND(D147&gt;='Parameter Ranges for Species'!I$6,'Control Data&amp;Habitat Comparison'!D147&lt;='Parameter Ranges for Species'!D$6),1,0)</f>
        <v>1</v>
      </c>
      <c r="W147">
        <f>IF(AND(E147&gt;='Parameter Ranges for Species'!J$6,'Control Data&amp;Habitat Comparison'!E147&lt;='Parameter Ranges for Species'!E$6),1,0)</f>
        <v>1</v>
      </c>
      <c r="X147">
        <f>IF(AND(F147&gt;='Parameter Ranges for Species'!K$6,'Control Data&amp;Habitat Comparison'!F147&lt;='Parameter Ranges for Species'!F$6),1,0)</f>
        <v>1</v>
      </c>
      <c r="Y147">
        <f t="shared" si="8"/>
        <v>4</v>
      </c>
      <c r="AF147">
        <f t="shared" si="6"/>
        <v>1</v>
      </c>
    </row>
    <row r="148" spans="1:32" x14ac:dyDescent="0.25">
      <c r="A148" t="s">
        <v>14</v>
      </c>
      <c r="B148">
        <v>39</v>
      </c>
      <c r="C148">
        <v>0.25603199999999998</v>
      </c>
      <c r="D148">
        <v>0.21802213452808356</v>
      </c>
      <c r="E148">
        <v>39</v>
      </c>
      <c r="F148">
        <v>3</v>
      </c>
      <c r="H148">
        <f>IF(AND(B148&gt;='Parameter Ranges for Species'!G$3,'Control Data&amp;Habitat Comparison'!B148&lt;='Parameter Ranges for Species'!B$3),1,0)</f>
        <v>1</v>
      </c>
      <c r="I148">
        <f>IF(AND(C148&gt;='Parameter Ranges for Species'!H$3,'Control Data&amp;Habitat Comparison'!C148&lt;='Parameter Ranges for Species'!C$3),1,0)</f>
        <v>1</v>
      </c>
      <c r="J148">
        <f>IF(AND(D148&gt;='Parameter Ranges for Species'!I$3,'Control Data&amp;Habitat Comparison'!D148&lt;='Parameter Ranges for Species'!D$3),1,0)</f>
        <v>1</v>
      </c>
      <c r="K148">
        <f>IF(AND(E148&gt;='Parameter Ranges for Species'!J$3,'Control Data&amp;Habitat Comparison'!E148&lt;='Parameter Ranges for Species'!E$3),1,0)</f>
        <v>1</v>
      </c>
      <c r="L148">
        <f>IF(AND(F148&gt;='Parameter Ranges for Species'!K$3,'Control Data&amp;Habitat Comparison'!F148&lt;='Parameter Ranges for Species'!F$3),1,0)</f>
        <v>1</v>
      </c>
      <c r="M148">
        <f t="shared" si="7"/>
        <v>5</v>
      </c>
      <c r="T148">
        <f>IF(AND(B148&gt;='Parameter Ranges for Species'!G$6,'Control Data&amp;Habitat Comparison'!B148&lt;='Parameter Ranges for Species'!B$6),1,0)</f>
        <v>1</v>
      </c>
      <c r="U148">
        <f>IF(AND(C148&gt;='Parameter Ranges for Species'!H$6,'Control Data&amp;Habitat Comparison'!C148&lt;='Parameter Ranges for Species'!C$6),1,0)</f>
        <v>1</v>
      </c>
      <c r="V148">
        <f>IF(AND(D148&gt;='Parameter Ranges for Species'!I$6,'Control Data&amp;Habitat Comparison'!D148&lt;='Parameter Ranges for Species'!D$6),1,0)</f>
        <v>1</v>
      </c>
      <c r="W148">
        <f>IF(AND(E148&gt;='Parameter Ranges for Species'!J$6,'Control Data&amp;Habitat Comparison'!E148&lt;='Parameter Ranges for Species'!E$6),1,0)</f>
        <v>1</v>
      </c>
      <c r="X148">
        <f>IF(AND(F148&gt;='Parameter Ranges for Species'!K$6,'Control Data&amp;Habitat Comparison'!F148&lt;='Parameter Ranges for Species'!F$6),1,0)</f>
        <v>1</v>
      </c>
      <c r="Y148">
        <f t="shared" si="8"/>
        <v>5</v>
      </c>
      <c r="AF148">
        <f t="shared" si="6"/>
        <v>1</v>
      </c>
    </row>
    <row r="149" spans="1:32" x14ac:dyDescent="0.25">
      <c r="A149" t="s">
        <v>14</v>
      </c>
      <c r="B149">
        <v>55</v>
      </c>
      <c r="C149">
        <v>0.16459200000000002</v>
      </c>
      <c r="D149">
        <v>0.27154852683737352</v>
      </c>
      <c r="E149">
        <v>80</v>
      </c>
      <c r="F149">
        <v>3</v>
      </c>
      <c r="H149">
        <f>IF(AND(B149&gt;='Parameter Ranges for Species'!G$3,'Control Data&amp;Habitat Comparison'!B149&lt;='Parameter Ranges for Species'!B$3),1,0)</f>
        <v>0</v>
      </c>
      <c r="I149">
        <f>IF(AND(C149&gt;='Parameter Ranges for Species'!H$3,'Control Data&amp;Habitat Comparison'!C149&lt;='Parameter Ranges for Species'!C$3),1,0)</f>
        <v>1</v>
      </c>
      <c r="J149">
        <f>IF(AND(D149&gt;='Parameter Ranges for Species'!I$3,'Control Data&amp;Habitat Comparison'!D149&lt;='Parameter Ranges for Species'!D$3),1,0)</f>
        <v>1</v>
      </c>
      <c r="K149">
        <f>IF(AND(E149&gt;='Parameter Ranges for Species'!J$3,'Control Data&amp;Habitat Comparison'!E149&lt;='Parameter Ranges for Species'!E$3),1,0)</f>
        <v>1</v>
      </c>
      <c r="L149">
        <f>IF(AND(F149&gt;='Parameter Ranges for Species'!K$3,'Control Data&amp;Habitat Comparison'!F149&lt;='Parameter Ranges for Species'!F$3),1,0)</f>
        <v>1</v>
      </c>
      <c r="M149">
        <f t="shared" si="7"/>
        <v>4</v>
      </c>
      <c r="T149">
        <f>IF(AND(B149&gt;='Parameter Ranges for Species'!G$6,'Control Data&amp;Habitat Comparison'!B149&lt;='Parameter Ranges for Species'!B$6),1,0)</f>
        <v>1</v>
      </c>
      <c r="U149">
        <f>IF(AND(C149&gt;='Parameter Ranges for Species'!H$6,'Control Data&amp;Habitat Comparison'!C149&lt;='Parameter Ranges for Species'!C$6),1,0)</f>
        <v>1</v>
      </c>
      <c r="V149">
        <f>IF(AND(D149&gt;='Parameter Ranges for Species'!I$6,'Control Data&amp;Habitat Comparison'!D149&lt;='Parameter Ranges for Species'!D$6),1,0)</f>
        <v>1</v>
      </c>
      <c r="W149">
        <f>IF(AND(E149&gt;='Parameter Ranges for Species'!J$6,'Control Data&amp;Habitat Comparison'!E149&lt;='Parameter Ranges for Species'!E$6),1,0)</f>
        <v>1</v>
      </c>
      <c r="X149">
        <f>IF(AND(F149&gt;='Parameter Ranges for Species'!K$6,'Control Data&amp;Habitat Comparison'!F149&lt;='Parameter Ranges for Species'!F$6),1,0)</f>
        <v>1</v>
      </c>
      <c r="Y149">
        <f t="shared" si="8"/>
        <v>5</v>
      </c>
      <c r="AF149">
        <f t="shared" si="6"/>
        <v>1</v>
      </c>
    </row>
    <row r="150" spans="1:32" x14ac:dyDescent="0.25">
      <c r="A150" t="s">
        <v>14</v>
      </c>
      <c r="B150">
        <v>46</v>
      </c>
      <c r="C150">
        <v>4.2672000000000009E-2</v>
      </c>
      <c r="D150">
        <v>0.36783075690591344</v>
      </c>
      <c r="E150">
        <v>66</v>
      </c>
      <c r="F150">
        <v>4</v>
      </c>
      <c r="H150">
        <f>IF(AND(B150&gt;='Parameter Ranges for Species'!G$3,'Control Data&amp;Habitat Comparison'!B150&lt;='Parameter Ranges for Species'!B$3),1,0)</f>
        <v>1</v>
      </c>
      <c r="I150">
        <f>IF(AND(C150&gt;='Parameter Ranges for Species'!H$3,'Control Data&amp;Habitat Comparison'!C150&lt;='Parameter Ranges for Species'!C$3),1,0)</f>
        <v>1</v>
      </c>
      <c r="J150">
        <f>IF(AND(D150&gt;='Parameter Ranges for Species'!I$3,'Control Data&amp;Habitat Comparison'!D150&lt;='Parameter Ranges for Species'!D$3),1,0)</f>
        <v>1</v>
      </c>
      <c r="K150">
        <f>IF(AND(E150&gt;='Parameter Ranges for Species'!J$3,'Control Data&amp;Habitat Comparison'!E150&lt;='Parameter Ranges for Species'!E$3),1,0)</f>
        <v>1</v>
      </c>
      <c r="L150">
        <f>IF(AND(F150&gt;='Parameter Ranges for Species'!K$3,'Control Data&amp;Habitat Comparison'!F150&lt;='Parameter Ranges for Species'!F$3),1,0)</f>
        <v>1</v>
      </c>
      <c r="M150">
        <f t="shared" si="7"/>
        <v>5</v>
      </c>
      <c r="T150">
        <f>IF(AND(B150&gt;='Parameter Ranges for Species'!G$6,'Control Data&amp;Habitat Comparison'!B150&lt;='Parameter Ranges for Species'!B$6),1,0)</f>
        <v>1</v>
      </c>
      <c r="U150">
        <f>IF(AND(C150&gt;='Parameter Ranges for Species'!H$6,'Control Data&amp;Habitat Comparison'!C150&lt;='Parameter Ranges for Species'!C$6),1,0)</f>
        <v>1</v>
      </c>
      <c r="V150">
        <f>IF(AND(D150&gt;='Parameter Ranges for Species'!I$6,'Control Data&amp;Habitat Comparison'!D150&lt;='Parameter Ranges for Species'!D$6),1,0)</f>
        <v>1</v>
      </c>
      <c r="W150">
        <f>IF(AND(E150&gt;='Parameter Ranges for Species'!J$6,'Control Data&amp;Habitat Comparison'!E150&lt;='Parameter Ranges for Species'!E$6),1,0)</f>
        <v>1</v>
      </c>
      <c r="X150">
        <f>IF(AND(F150&gt;='Parameter Ranges for Species'!K$6,'Control Data&amp;Habitat Comparison'!F150&lt;='Parameter Ranges for Species'!F$6),1,0)</f>
        <v>1</v>
      </c>
      <c r="Y150">
        <f t="shared" si="8"/>
        <v>5</v>
      </c>
      <c r="AF150">
        <f t="shared" si="6"/>
        <v>1</v>
      </c>
    </row>
    <row r="151" spans="1:32" x14ac:dyDescent="0.25">
      <c r="A151" t="s">
        <v>14</v>
      </c>
      <c r="B151">
        <v>28</v>
      </c>
      <c r="C151">
        <v>0.62483999999999995</v>
      </c>
      <c r="D151">
        <v>0.45889089991988841</v>
      </c>
      <c r="E151">
        <v>69</v>
      </c>
      <c r="F151">
        <v>3</v>
      </c>
      <c r="H151">
        <f>IF(AND(B151&gt;='Parameter Ranges for Species'!G$3,'Control Data&amp;Habitat Comparison'!B151&lt;='Parameter Ranges for Species'!B$3),1,0)</f>
        <v>1</v>
      </c>
      <c r="I151">
        <f>IF(AND(C151&gt;='Parameter Ranges for Species'!H$3,'Control Data&amp;Habitat Comparison'!C151&lt;='Parameter Ranges for Species'!C$3),1,0)</f>
        <v>0</v>
      </c>
      <c r="J151">
        <f>IF(AND(D151&gt;='Parameter Ranges for Species'!I$3,'Control Data&amp;Habitat Comparison'!D151&lt;='Parameter Ranges for Species'!D$3),1,0)</f>
        <v>1</v>
      </c>
      <c r="K151">
        <f>IF(AND(E151&gt;='Parameter Ranges for Species'!J$3,'Control Data&amp;Habitat Comparison'!E151&lt;='Parameter Ranges for Species'!E$3),1,0)</f>
        <v>1</v>
      </c>
      <c r="L151">
        <f>IF(AND(F151&gt;='Parameter Ranges for Species'!K$3,'Control Data&amp;Habitat Comparison'!F151&lt;='Parameter Ranges for Species'!F$3),1,0)</f>
        <v>1</v>
      </c>
      <c r="M151">
        <f t="shared" si="7"/>
        <v>4</v>
      </c>
      <c r="T151">
        <f>IF(AND(B151&gt;='Parameter Ranges for Species'!G$6,'Control Data&amp;Habitat Comparison'!B151&lt;='Parameter Ranges for Species'!B$6),1,0)</f>
        <v>1</v>
      </c>
      <c r="U151">
        <f>IF(AND(C151&gt;='Parameter Ranges for Species'!H$6,'Control Data&amp;Habitat Comparison'!C151&lt;='Parameter Ranges for Species'!C$6),1,0)</f>
        <v>0</v>
      </c>
      <c r="V151">
        <f>IF(AND(D151&gt;='Parameter Ranges for Species'!I$6,'Control Data&amp;Habitat Comparison'!D151&lt;='Parameter Ranges for Species'!D$6),1,0)</f>
        <v>1</v>
      </c>
      <c r="W151">
        <f>IF(AND(E151&gt;='Parameter Ranges for Species'!J$6,'Control Data&amp;Habitat Comparison'!E151&lt;='Parameter Ranges for Species'!E$6),1,0)</f>
        <v>1</v>
      </c>
      <c r="X151">
        <f>IF(AND(F151&gt;='Parameter Ranges for Species'!K$6,'Control Data&amp;Habitat Comparison'!F151&lt;='Parameter Ranges for Species'!F$6),1,0)</f>
        <v>1</v>
      </c>
      <c r="Y151">
        <f t="shared" si="8"/>
        <v>4</v>
      </c>
      <c r="AF151">
        <f t="shared" si="6"/>
        <v>1</v>
      </c>
    </row>
    <row r="152" spans="1:32" x14ac:dyDescent="0.25">
      <c r="A152" t="s">
        <v>14</v>
      </c>
      <c r="B152">
        <v>26</v>
      </c>
      <c r="C152">
        <v>0.57911999999999997</v>
      </c>
      <c r="D152">
        <v>0.41254487731062517</v>
      </c>
      <c r="E152">
        <v>33</v>
      </c>
      <c r="F152">
        <v>3</v>
      </c>
      <c r="H152">
        <f>IF(AND(B152&gt;='Parameter Ranges for Species'!G$3,'Control Data&amp;Habitat Comparison'!B152&lt;='Parameter Ranges for Species'!B$3),1,0)</f>
        <v>1</v>
      </c>
      <c r="I152">
        <f>IF(AND(C152&gt;='Parameter Ranges for Species'!H$3,'Control Data&amp;Habitat Comparison'!C152&lt;='Parameter Ranges for Species'!C$3),1,0)</f>
        <v>0</v>
      </c>
      <c r="J152">
        <f>IF(AND(D152&gt;='Parameter Ranges for Species'!I$3,'Control Data&amp;Habitat Comparison'!D152&lt;='Parameter Ranges for Species'!D$3),1,0)</f>
        <v>1</v>
      </c>
      <c r="K152">
        <f>IF(AND(E152&gt;='Parameter Ranges for Species'!J$3,'Control Data&amp;Habitat Comparison'!E152&lt;='Parameter Ranges for Species'!E$3),1,0)</f>
        <v>1</v>
      </c>
      <c r="L152">
        <f>IF(AND(F152&gt;='Parameter Ranges for Species'!K$3,'Control Data&amp;Habitat Comparison'!F152&lt;='Parameter Ranges for Species'!F$3),1,0)</f>
        <v>1</v>
      </c>
      <c r="M152">
        <f t="shared" si="7"/>
        <v>4</v>
      </c>
      <c r="T152">
        <f>IF(AND(B152&gt;='Parameter Ranges for Species'!G$6,'Control Data&amp;Habitat Comparison'!B152&lt;='Parameter Ranges for Species'!B$6),1,0)</f>
        <v>1</v>
      </c>
      <c r="U152">
        <f>IF(AND(C152&gt;='Parameter Ranges for Species'!H$6,'Control Data&amp;Habitat Comparison'!C152&lt;='Parameter Ranges for Species'!C$6),1,0)</f>
        <v>0</v>
      </c>
      <c r="V152">
        <f>IF(AND(D152&gt;='Parameter Ranges for Species'!I$6,'Control Data&amp;Habitat Comparison'!D152&lt;='Parameter Ranges for Species'!D$6),1,0)</f>
        <v>1</v>
      </c>
      <c r="W152">
        <f>IF(AND(E152&gt;='Parameter Ranges for Species'!J$6,'Control Data&amp;Habitat Comparison'!E152&lt;='Parameter Ranges for Species'!E$6),1,0)</f>
        <v>1</v>
      </c>
      <c r="X152">
        <f>IF(AND(F152&gt;='Parameter Ranges for Species'!K$6,'Control Data&amp;Habitat Comparison'!F152&lt;='Parameter Ranges for Species'!F$6),1,0)</f>
        <v>1</v>
      </c>
      <c r="Y152">
        <f t="shared" si="8"/>
        <v>4</v>
      </c>
      <c r="AF152">
        <f t="shared" si="6"/>
        <v>1</v>
      </c>
    </row>
    <row r="153" spans="1:32" x14ac:dyDescent="0.25">
      <c r="A153" t="s">
        <v>14</v>
      </c>
      <c r="B153">
        <v>42</v>
      </c>
      <c r="C153">
        <v>0.45720000000000005</v>
      </c>
      <c r="D153">
        <v>0.44844672581075867</v>
      </c>
      <c r="E153">
        <v>27</v>
      </c>
      <c r="F153">
        <v>4</v>
      </c>
      <c r="H153">
        <f>IF(AND(B153&gt;='Parameter Ranges for Species'!G$3,'Control Data&amp;Habitat Comparison'!B153&lt;='Parameter Ranges for Species'!B$3),1,0)</f>
        <v>1</v>
      </c>
      <c r="I153">
        <f>IF(AND(C153&gt;='Parameter Ranges for Species'!H$3,'Control Data&amp;Habitat Comparison'!C153&lt;='Parameter Ranges for Species'!C$3),1,0)</f>
        <v>0</v>
      </c>
      <c r="J153">
        <f>IF(AND(D153&gt;='Parameter Ranges for Species'!I$3,'Control Data&amp;Habitat Comparison'!D153&lt;='Parameter Ranges for Species'!D$3),1,0)</f>
        <v>1</v>
      </c>
      <c r="K153">
        <f>IF(AND(E153&gt;='Parameter Ranges for Species'!J$3,'Control Data&amp;Habitat Comparison'!E153&lt;='Parameter Ranges for Species'!E$3),1,0)</f>
        <v>1</v>
      </c>
      <c r="L153">
        <f>IF(AND(F153&gt;='Parameter Ranges for Species'!K$3,'Control Data&amp;Habitat Comparison'!F153&lt;='Parameter Ranges for Species'!F$3),1,0)</f>
        <v>1</v>
      </c>
      <c r="M153">
        <f t="shared" si="7"/>
        <v>4</v>
      </c>
      <c r="T153">
        <f>IF(AND(B153&gt;='Parameter Ranges for Species'!G$6,'Control Data&amp;Habitat Comparison'!B153&lt;='Parameter Ranges for Species'!B$6),1,0)</f>
        <v>1</v>
      </c>
      <c r="U153">
        <f>IF(AND(C153&gt;='Parameter Ranges for Species'!H$6,'Control Data&amp;Habitat Comparison'!C153&lt;='Parameter Ranges for Species'!C$6),1,0)</f>
        <v>0</v>
      </c>
      <c r="V153">
        <f>IF(AND(D153&gt;='Parameter Ranges for Species'!I$6,'Control Data&amp;Habitat Comparison'!D153&lt;='Parameter Ranges for Species'!D$6),1,0)</f>
        <v>1</v>
      </c>
      <c r="W153">
        <f>IF(AND(E153&gt;='Parameter Ranges for Species'!J$6,'Control Data&amp;Habitat Comparison'!E153&lt;='Parameter Ranges for Species'!E$6),1,0)</f>
        <v>1</v>
      </c>
      <c r="X153">
        <f>IF(AND(F153&gt;='Parameter Ranges for Species'!K$6,'Control Data&amp;Habitat Comparison'!F153&lt;='Parameter Ranges for Species'!F$6),1,0)</f>
        <v>1</v>
      </c>
      <c r="Y153">
        <f t="shared" si="8"/>
        <v>4</v>
      </c>
      <c r="AF153">
        <f t="shared" si="6"/>
        <v>1</v>
      </c>
    </row>
    <row r="154" spans="1:32" x14ac:dyDescent="0.25">
      <c r="A154" t="s">
        <v>14</v>
      </c>
      <c r="B154">
        <v>55</v>
      </c>
      <c r="C154">
        <v>0.280416</v>
      </c>
      <c r="D154">
        <v>0.46476574785627389</v>
      </c>
      <c r="E154">
        <v>32</v>
      </c>
      <c r="F154">
        <v>4</v>
      </c>
      <c r="H154">
        <f>IF(AND(B154&gt;='Parameter Ranges for Species'!G$3,'Control Data&amp;Habitat Comparison'!B154&lt;='Parameter Ranges for Species'!B$3),1,0)</f>
        <v>0</v>
      </c>
      <c r="I154">
        <f>IF(AND(C154&gt;='Parameter Ranges for Species'!H$3,'Control Data&amp;Habitat Comparison'!C154&lt;='Parameter Ranges for Species'!C$3),1,0)</f>
        <v>1</v>
      </c>
      <c r="J154">
        <f>IF(AND(D154&gt;='Parameter Ranges for Species'!I$3,'Control Data&amp;Habitat Comparison'!D154&lt;='Parameter Ranges for Species'!D$3),1,0)</f>
        <v>1</v>
      </c>
      <c r="K154">
        <f>IF(AND(E154&gt;='Parameter Ranges for Species'!J$3,'Control Data&amp;Habitat Comparison'!E154&lt;='Parameter Ranges for Species'!E$3),1,0)</f>
        <v>1</v>
      </c>
      <c r="L154">
        <f>IF(AND(F154&gt;='Parameter Ranges for Species'!K$3,'Control Data&amp;Habitat Comparison'!F154&lt;='Parameter Ranges for Species'!F$3),1,0)</f>
        <v>1</v>
      </c>
      <c r="M154">
        <f t="shared" si="7"/>
        <v>4</v>
      </c>
      <c r="T154">
        <f>IF(AND(B154&gt;='Parameter Ranges for Species'!G$6,'Control Data&amp;Habitat Comparison'!B154&lt;='Parameter Ranges for Species'!B$6),1,0)</f>
        <v>1</v>
      </c>
      <c r="U154">
        <f>IF(AND(C154&gt;='Parameter Ranges for Species'!H$6,'Control Data&amp;Habitat Comparison'!C154&lt;='Parameter Ranges for Species'!C$6),1,0)</f>
        <v>1</v>
      </c>
      <c r="V154">
        <f>IF(AND(D154&gt;='Parameter Ranges for Species'!I$6,'Control Data&amp;Habitat Comparison'!D154&lt;='Parameter Ranges for Species'!D$6),1,0)</f>
        <v>1</v>
      </c>
      <c r="W154">
        <f>IF(AND(E154&gt;='Parameter Ranges for Species'!J$6,'Control Data&amp;Habitat Comparison'!E154&lt;='Parameter Ranges for Species'!E$6),1,0)</f>
        <v>1</v>
      </c>
      <c r="X154">
        <f>IF(AND(F154&gt;='Parameter Ranges for Species'!K$6,'Control Data&amp;Habitat Comparison'!F154&lt;='Parameter Ranges for Species'!F$6),1,0)</f>
        <v>1</v>
      </c>
      <c r="Y154">
        <f t="shared" si="8"/>
        <v>5</v>
      </c>
      <c r="AF154">
        <f t="shared" si="6"/>
        <v>1</v>
      </c>
    </row>
    <row r="155" spans="1:32" x14ac:dyDescent="0.25">
      <c r="A155" t="s">
        <v>14</v>
      </c>
      <c r="B155">
        <v>48</v>
      </c>
      <c r="C155">
        <v>0.21640799999999999</v>
      </c>
      <c r="D155">
        <v>0.49965878408450293</v>
      </c>
      <c r="E155">
        <v>12</v>
      </c>
      <c r="F155">
        <v>4</v>
      </c>
      <c r="H155">
        <f>IF(AND(B155&gt;='Parameter Ranges for Species'!G$3,'Control Data&amp;Habitat Comparison'!B155&lt;='Parameter Ranges for Species'!B$3),1,0)</f>
        <v>1</v>
      </c>
      <c r="I155">
        <f>IF(AND(C155&gt;='Parameter Ranges for Species'!H$3,'Control Data&amp;Habitat Comparison'!C155&lt;='Parameter Ranges for Species'!C$3),1,0)</f>
        <v>1</v>
      </c>
      <c r="J155">
        <f>IF(AND(D155&gt;='Parameter Ranges for Species'!I$3,'Control Data&amp;Habitat Comparison'!D155&lt;='Parameter Ranges for Species'!D$3),1,0)</f>
        <v>0</v>
      </c>
      <c r="K155">
        <f>IF(AND(E155&gt;='Parameter Ranges for Species'!J$3,'Control Data&amp;Habitat Comparison'!E155&lt;='Parameter Ranges for Species'!E$3),1,0)</f>
        <v>1</v>
      </c>
      <c r="L155">
        <f>IF(AND(F155&gt;='Parameter Ranges for Species'!K$3,'Control Data&amp;Habitat Comparison'!F155&lt;='Parameter Ranges for Species'!F$3),1,0)</f>
        <v>1</v>
      </c>
      <c r="M155">
        <f t="shared" si="7"/>
        <v>4</v>
      </c>
      <c r="T155">
        <f>IF(AND(B155&gt;='Parameter Ranges for Species'!G$6,'Control Data&amp;Habitat Comparison'!B155&lt;='Parameter Ranges for Species'!B$6),1,0)</f>
        <v>1</v>
      </c>
      <c r="U155">
        <f>IF(AND(C155&gt;='Parameter Ranges for Species'!H$6,'Control Data&amp;Habitat Comparison'!C155&lt;='Parameter Ranges for Species'!C$6),1,0)</f>
        <v>1</v>
      </c>
      <c r="V155">
        <f>IF(AND(D155&gt;='Parameter Ranges for Species'!I$6,'Control Data&amp;Habitat Comparison'!D155&lt;='Parameter Ranges for Species'!D$6),1,0)</f>
        <v>0</v>
      </c>
      <c r="W155">
        <f>IF(AND(E155&gt;='Parameter Ranges for Species'!J$6,'Control Data&amp;Habitat Comparison'!E155&lt;='Parameter Ranges for Species'!E$6),1,0)</f>
        <v>1</v>
      </c>
      <c r="X155">
        <f>IF(AND(F155&gt;='Parameter Ranges for Species'!K$6,'Control Data&amp;Habitat Comparison'!F155&lt;='Parameter Ranges for Species'!F$6),1,0)</f>
        <v>1</v>
      </c>
      <c r="Y155">
        <f t="shared" si="8"/>
        <v>4</v>
      </c>
      <c r="AF155">
        <f t="shared" si="6"/>
        <v>1</v>
      </c>
    </row>
    <row r="156" spans="1:32" x14ac:dyDescent="0.25">
      <c r="A156" t="s">
        <v>14</v>
      </c>
      <c r="B156">
        <v>61</v>
      </c>
      <c r="C156">
        <v>0.112776</v>
      </c>
      <c r="D156">
        <v>0.48431890336171857</v>
      </c>
      <c r="E156">
        <v>9</v>
      </c>
      <c r="F156">
        <v>4</v>
      </c>
      <c r="H156">
        <f>IF(AND(B156&gt;='Parameter Ranges for Species'!G$3,'Control Data&amp;Habitat Comparison'!B156&lt;='Parameter Ranges for Species'!B$3),1,0)</f>
        <v>0</v>
      </c>
      <c r="I156">
        <f>IF(AND(C156&gt;='Parameter Ranges for Species'!H$3,'Control Data&amp;Habitat Comparison'!C156&lt;='Parameter Ranges for Species'!C$3),1,0)</f>
        <v>1</v>
      </c>
      <c r="J156">
        <f>IF(AND(D156&gt;='Parameter Ranges for Species'!I$3,'Control Data&amp;Habitat Comparison'!D156&lt;='Parameter Ranges for Species'!D$3),1,0)</f>
        <v>1</v>
      </c>
      <c r="K156">
        <f>IF(AND(E156&gt;='Parameter Ranges for Species'!J$3,'Control Data&amp;Habitat Comparison'!E156&lt;='Parameter Ranges for Species'!E$3),1,0)</f>
        <v>1</v>
      </c>
      <c r="L156">
        <f>IF(AND(F156&gt;='Parameter Ranges for Species'!K$3,'Control Data&amp;Habitat Comparison'!F156&lt;='Parameter Ranges for Species'!F$3),1,0)</f>
        <v>1</v>
      </c>
      <c r="M156">
        <f t="shared" si="7"/>
        <v>4</v>
      </c>
      <c r="T156">
        <f>IF(AND(B156&gt;='Parameter Ranges for Species'!G$6,'Control Data&amp;Habitat Comparison'!B156&lt;='Parameter Ranges for Species'!B$6),1,0)</f>
        <v>0</v>
      </c>
      <c r="U156">
        <f>IF(AND(C156&gt;='Parameter Ranges for Species'!H$6,'Control Data&amp;Habitat Comparison'!C156&lt;='Parameter Ranges for Species'!C$6),1,0)</f>
        <v>1</v>
      </c>
      <c r="V156">
        <f>IF(AND(D156&gt;='Parameter Ranges for Species'!I$6,'Control Data&amp;Habitat Comparison'!D156&lt;='Parameter Ranges for Species'!D$6),1,0)</f>
        <v>0</v>
      </c>
      <c r="W156">
        <f>IF(AND(E156&gt;='Parameter Ranges for Species'!J$6,'Control Data&amp;Habitat Comparison'!E156&lt;='Parameter Ranges for Species'!E$6),1,0)</f>
        <v>1</v>
      </c>
      <c r="X156">
        <f>IF(AND(F156&gt;='Parameter Ranges for Species'!K$6,'Control Data&amp;Habitat Comparison'!F156&lt;='Parameter Ranges for Species'!F$6),1,0)</f>
        <v>1</v>
      </c>
      <c r="Y156">
        <f t="shared" si="8"/>
        <v>3</v>
      </c>
      <c r="AF156">
        <f t="shared" si="6"/>
        <v>0</v>
      </c>
    </row>
    <row r="157" spans="1:32" x14ac:dyDescent="0.25">
      <c r="A157" t="s">
        <v>14</v>
      </c>
      <c r="B157">
        <v>57</v>
      </c>
      <c r="C157">
        <v>0.29565600000000003</v>
      </c>
      <c r="D157">
        <v>0.44289825831528351</v>
      </c>
      <c r="E157">
        <v>12</v>
      </c>
      <c r="F157">
        <v>4</v>
      </c>
      <c r="H157">
        <f>IF(AND(B157&gt;='Parameter Ranges for Species'!G$3,'Control Data&amp;Habitat Comparison'!B157&lt;='Parameter Ranges for Species'!B$3),1,0)</f>
        <v>0</v>
      </c>
      <c r="I157">
        <f>IF(AND(C157&gt;='Parameter Ranges for Species'!H$3,'Control Data&amp;Habitat Comparison'!C157&lt;='Parameter Ranges for Species'!C$3),1,0)</f>
        <v>1</v>
      </c>
      <c r="J157">
        <f>IF(AND(D157&gt;='Parameter Ranges for Species'!I$3,'Control Data&amp;Habitat Comparison'!D157&lt;='Parameter Ranges for Species'!D$3),1,0)</f>
        <v>1</v>
      </c>
      <c r="K157">
        <f>IF(AND(E157&gt;='Parameter Ranges for Species'!J$3,'Control Data&amp;Habitat Comparison'!E157&lt;='Parameter Ranges for Species'!E$3),1,0)</f>
        <v>1</v>
      </c>
      <c r="L157">
        <f>IF(AND(F157&gt;='Parameter Ranges for Species'!K$3,'Control Data&amp;Habitat Comparison'!F157&lt;='Parameter Ranges for Species'!F$3),1,0)</f>
        <v>1</v>
      </c>
      <c r="M157">
        <f t="shared" si="7"/>
        <v>4</v>
      </c>
      <c r="T157">
        <f>IF(AND(B157&gt;='Parameter Ranges for Species'!G$6,'Control Data&amp;Habitat Comparison'!B157&lt;='Parameter Ranges for Species'!B$6),1,0)</f>
        <v>1</v>
      </c>
      <c r="U157">
        <f>IF(AND(C157&gt;='Parameter Ranges for Species'!H$6,'Control Data&amp;Habitat Comparison'!C157&lt;='Parameter Ranges for Species'!C$6),1,0)</f>
        <v>0</v>
      </c>
      <c r="V157">
        <f>IF(AND(D157&gt;='Parameter Ranges for Species'!I$6,'Control Data&amp;Habitat Comparison'!D157&lt;='Parameter Ranges for Species'!D$6),1,0)</f>
        <v>1</v>
      </c>
      <c r="W157">
        <f>IF(AND(E157&gt;='Parameter Ranges for Species'!J$6,'Control Data&amp;Habitat Comparison'!E157&lt;='Parameter Ranges for Species'!E$6),1,0)</f>
        <v>1</v>
      </c>
      <c r="X157">
        <f>IF(AND(F157&gt;='Parameter Ranges for Species'!K$6,'Control Data&amp;Habitat Comparison'!F157&lt;='Parameter Ranges for Species'!F$6),1,0)</f>
        <v>1</v>
      </c>
      <c r="Y157">
        <f t="shared" si="8"/>
        <v>4</v>
      </c>
      <c r="AF157">
        <f t="shared" si="6"/>
        <v>1</v>
      </c>
    </row>
    <row r="158" spans="1:32" x14ac:dyDescent="0.25">
      <c r="A158" t="s">
        <v>14</v>
      </c>
      <c r="B158">
        <v>58.5</v>
      </c>
      <c r="C158">
        <v>0.23164800000000002</v>
      </c>
      <c r="D158">
        <v>0.43539150817434646</v>
      </c>
      <c r="E158">
        <v>0</v>
      </c>
      <c r="F158">
        <v>3</v>
      </c>
      <c r="H158">
        <f>IF(AND(B158&gt;='Parameter Ranges for Species'!G$3,'Control Data&amp;Habitat Comparison'!B158&lt;='Parameter Ranges for Species'!B$3),1,0)</f>
        <v>0</v>
      </c>
      <c r="I158">
        <f>IF(AND(C158&gt;='Parameter Ranges for Species'!H$3,'Control Data&amp;Habitat Comparison'!C158&lt;='Parameter Ranges for Species'!C$3),1,0)</f>
        <v>1</v>
      </c>
      <c r="J158">
        <f>IF(AND(D158&gt;='Parameter Ranges for Species'!I$3,'Control Data&amp;Habitat Comparison'!D158&lt;='Parameter Ranges for Species'!D$3),1,0)</f>
        <v>1</v>
      </c>
      <c r="K158">
        <f>IF(AND(E158&gt;='Parameter Ranges for Species'!J$3,'Control Data&amp;Habitat Comparison'!E158&lt;='Parameter Ranges for Species'!E$3),1,0)</f>
        <v>0</v>
      </c>
      <c r="L158">
        <f>IF(AND(F158&gt;='Parameter Ranges for Species'!K$3,'Control Data&amp;Habitat Comparison'!F158&lt;='Parameter Ranges for Species'!F$3),1,0)</f>
        <v>1</v>
      </c>
      <c r="M158">
        <f t="shared" si="7"/>
        <v>3</v>
      </c>
      <c r="T158">
        <f>IF(AND(B158&gt;='Parameter Ranges for Species'!G$6,'Control Data&amp;Habitat Comparison'!B158&lt;='Parameter Ranges for Species'!B$6),1,0)</f>
        <v>0</v>
      </c>
      <c r="U158">
        <f>IF(AND(C158&gt;='Parameter Ranges for Species'!H$6,'Control Data&amp;Habitat Comparison'!C158&lt;='Parameter Ranges for Species'!C$6),1,0)</f>
        <v>1</v>
      </c>
      <c r="V158">
        <f>IF(AND(D158&gt;='Parameter Ranges for Species'!I$6,'Control Data&amp;Habitat Comparison'!D158&lt;='Parameter Ranges for Species'!D$6),1,0)</f>
        <v>1</v>
      </c>
      <c r="W158">
        <f>IF(AND(E158&gt;='Parameter Ranges for Species'!J$6,'Control Data&amp;Habitat Comparison'!E158&lt;='Parameter Ranges for Species'!E$6),1,0)</f>
        <v>1</v>
      </c>
      <c r="X158">
        <f>IF(AND(F158&gt;='Parameter Ranges for Species'!K$6,'Control Data&amp;Habitat Comparison'!F158&lt;='Parameter Ranges for Species'!F$6),1,0)</f>
        <v>1</v>
      </c>
      <c r="Y158">
        <f t="shared" si="8"/>
        <v>4</v>
      </c>
      <c r="AF158">
        <f t="shared" si="6"/>
        <v>0</v>
      </c>
    </row>
    <row r="159" spans="1:32" x14ac:dyDescent="0.25">
      <c r="A159" t="s">
        <v>14</v>
      </c>
      <c r="B159">
        <v>63</v>
      </c>
      <c r="C159">
        <v>1.8287999999999999E-2</v>
      </c>
      <c r="D159">
        <v>0.46084918256535023</v>
      </c>
      <c r="E159">
        <v>0</v>
      </c>
      <c r="F159">
        <v>4</v>
      </c>
      <c r="H159">
        <f>IF(AND(B159&gt;='Parameter Ranges for Species'!G$3,'Control Data&amp;Habitat Comparison'!B159&lt;='Parameter Ranges for Species'!B$3),1,0)</f>
        <v>0</v>
      </c>
      <c r="I159">
        <f>IF(AND(C159&gt;='Parameter Ranges for Species'!H$3,'Control Data&amp;Habitat Comparison'!C159&lt;='Parameter Ranges for Species'!C$3),1,0)</f>
        <v>1</v>
      </c>
      <c r="J159">
        <f>IF(AND(D159&gt;='Parameter Ranges for Species'!I$3,'Control Data&amp;Habitat Comparison'!D159&lt;='Parameter Ranges for Species'!D$3),1,0)</f>
        <v>1</v>
      </c>
      <c r="K159">
        <f>IF(AND(E159&gt;='Parameter Ranges for Species'!J$3,'Control Data&amp;Habitat Comparison'!E159&lt;='Parameter Ranges for Species'!E$3),1,0)</f>
        <v>0</v>
      </c>
      <c r="L159">
        <f>IF(AND(F159&gt;='Parameter Ranges for Species'!K$3,'Control Data&amp;Habitat Comparison'!F159&lt;='Parameter Ranges for Species'!F$3),1,0)</f>
        <v>1</v>
      </c>
      <c r="M159">
        <f t="shared" si="7"/>
        <v>3</v>
      </c>
      <c r="T159">
        <f>IF(AND(B159&gt;='Parameter Ranges for Species'!G$6,'Control Data&amp;Habitat Comparison'!B159&lt;='Parameter Ranges for Species'!B$6),1,0)</f>
        <v>0</v>
      </c>
      <c r="U159">
        <f>IF(AND(C159&gt;='Parameter Ranges for Species'!H$6,'Control Data&amp;Habitat Comparison'!C159&lt;='Parameter Ranges for Species'!C$6),1,0)</f>
        <v>1</v>
      </c>
      <c r="V159">
        <f>IF(AND(D159&gt;='Parameter Ranges for Species'!I$6,'Control Data&amp;Habitat Comparison'!D159&lt;='Parameter Ranges for Species'!D$6),1,0)</f>
        <v>1</v>
      </c>
      <c r="W159">
        <f>IF(AND(E159&gt;='Parameter Ranges for Species'!J$6,'Control Data&amp;Habitat Comparison'!E159&lt;='Parameter Ranges for Species'!E$6),1,0)</f>
        <v>1</v>
      </c>
      <c r="X159">
        <f>IF(AND(F159&gt;='Parameter Ranges for Species'!K$6,'Control Data&amp;Habitat Comparison'!F159&lt;='Parameter Ranges for Species'!F$6),1,0)</f>
        <v>1</v>
      </c>
      <c r="Y159">
        <f t="shared" si="8"/>
        <v>4</v>
      </c>
      <c r="AF159">
        <f t="shared" si="6"/>
        <v>0</v>
      </c>
    </row>
    <row r="160" spans="1:32" x14ac:dyDescent="0.25">
      <c r="A160" t="s">
        <v>14</v>
      </c>
      <c r="B160">
        <v>62</v>
      </c>
      <c r="C160">
        <v>0.176784</v>
      </c>
      <c r="D160">
        <v>0.44616206272438652</v>
      </c>
      <c r="E160">
        <v>0</v>
      </c>
      <c r="F160">
        <v>4</v>
      </c>
      <c r="H160">
        <f>IF(AND(B160&gt;='Parameter Ranges for Species'!G$3,'Control Data&amp;Habitat Comparison'!B160&lt;='Parameter Ranges for Species'!B$3),1,0)</f>
        <v>0</v>
      </c>
      <c r="I160">
        <f>IF(AND(C160&gt;='Parameter Ranges for Species'!H$3,'Control Data&amp;Habitat Comparison'!C160&lt;='Parameter Ranges for Species'!C$3),1,0)</f>
        <v>1</v>
      </c>
      <c r="J160">
        <f>IF(AND(D160&gt;='Parameter Ranges for Species'!I$3,'Control Data&amp;Habitat Comparison'!D160&lt;='Parameter Ranges for Species'!D$3),1,0)</f>
        <v>1</v>
      </c>
      <c r="K160">
        <f>IF(AND(E160&gt;='Parameter Ranges for Species'!J$3,'Control Data&amp;Habitat Comparison'!E160&lt;='Parameter Ranges for Species'!E$3),1,0)</f>
        <v>0</v>
      </c>
      <c r="L160">
        <f>IF(AND(F160&gt;='Parameter Ranges for Species'!K$3,'Control Data&amp;Habitat Comparison'!F160&lt;='Parameter Ranges for Species'!F$3),1,0)</f>
        <v>1</v>
      </c>
      <c r="M160">
        <f t="shared" si="7"/>
        <v>3</v>
      </c>
      <c r="T160">
        <f>IF(AND(B160&gt;='Parameter Ranges for Species'!G$6,'Control Data&amp;Habitat Comparison'!B160&lt;='Parameter Ranges for Species'!B$6),1,0)</f>
        <v>0</v>
      </c>
      <c r="U160">
        <f>IF(AND(C160&gt;='Parameter Ranges for Species'!H$6,'Control Data&amp;Habitat Comparison'!C160&lt;='Parameter Ranges for Species'!C$6),1,0)</f>
        <v>1</v>
      </c>
      <c r="V160">
        <f>IF(AND(D160&gt;='Parameter Ranges for Species'!I$6,'Control Data&amp;Habitat Comparison'!D160&lt;='Parameter Ranges for Species'!D$6),1,0)</f>
        <v>1</v>
      </c>
      <c r="W160">
        <f>IF(AND(E160&gt;='Parameter Ranges for Species'!J$6,'Control Data&amp;Habitat Comparison'!E160&lt;='Parameter Ranges for Species'!E$6),1,0)</f>
        <v>1</v>
      </c>
      <c r="X160">
        <f>IF(AND(F160&gt;='Parameter Ranges for Species'!K$6,'Control Data&amp;Habitat Comparison'!F160&lt;='Parameter Ranges for Species'!F$6),1,0)</f>
        <v>1</v>
      </c>
      <c r="Y160">
        <f t="shared" si="8"/>
        <v>4</v>
      </c>
      <c r="AF160">
        <f t="shared" si="6"/>
        <v>0</v>
      </c>
    </row>
    <row r="161" spans="1:33" x14ac:dyDescent="0.25">
      <c r="A161" t="s">
        <v>14</v>
      </c>
      <c r="B161">
        <v>66.5</v>
      </c>
      <c r="C161">
        <v>0.112776</v>
      </c>
      <c r="D161">
        <v>0.42266267097884458</v>
      </c>
      <c r="E161">
        <v>0</v>
      </c>
      <c r="F161">
        <v>4</v>
      </c>
      <c r="H161">
        <f>IF(AND(B161&gt;='Parameter Ranges for Species'!G$3,'Control Data&amp;Habitat Comparison'!B161&lt;='Parameter Ranges for Species'!B$3),1,0)</f>
        <v>0</v>
      </c>
      <c r="I161">
        <f>IF(AND(C161&gt;='Parameter Ranges for Species'!H$3,'Control Data&amp;Habitat Comparison'!C161&lt;='Parameter Ranges for Species'!C$3),1,0)</f>
        <v>1</v>
      </c>
      <c r="J161">
        <f>IF(AND(D161&gt;='Parameter Ranges for Species'!I$3,'Control Data&amp;Habitat Comparison'!D161&lt;='Parameter Ranges for Species'!D$3),1,0)</f>
        <v>1</v>
      </c>
      <c r="K161">
        <f>IF(AND(E161&gt;='Parameter Ranges for Species'!J$3,'Control Data&amp;Habitat Comparison'!E161&lt;='Parameter Ranges for Species'!E$3),1,0)</f>
        <v>0</v>
      </c>
      <c r="L161">
        <f>IF(AND(F161&gt;='Parameter Ranges for Species'!K$3,'Control Data&amp;Habitat Comparison'!F161&lt;='Parameter Ranges for Species'!F$3),1,0)</f>
        <v>1</v>
      </c>
      <c r="M161">
        <f t="shared" si="7"/>
        <v>3</v>
      </c>
      <c r="T161">
        <f>IF(AND(B161&gt;='Parameter Ranges for Species'!G$6,'Control Data&amp;Habitat Comparison'!B161&lt;='Parameter Ranges for Species'!B$6),1,0)</f>
        <v>0</v>
      </c>
      <c r="U161">
        <f>IF(AND(C161&gt;='Parameter Ranges for Species'!H$6,'Control Data&amp;Habitat Comparison'!C161&lt;='Parameter Ranges for Species'!C$6),1,0)</f>
        <v>1</v>
      </c>
      <c r="V161">
        <f>IF(AND(D161&gt;='Parameter Ranges for Species'!I$6,'Control Data&amp;Habitat Comparison'!D161&lt;='Parameter Ranges for Species'!D$6),1,0)</f>
        <v>1</v>
      </c>
      <c r="W161">
        <f>IF(AND(E161&gt;='Parameter Ranges for Species'!J$6,'Control Data&amp;Habitat Comparison'!E161&lt;='Parameter Ranges for Species'!E$6),1,0)</f>
        <v>1</v>
      </c>
      <c r="X161">
        <f>IF(AND(F161&gt;='Parameter Ranges for Species'!K$6,'Control Data&amp;Habitat Comparison'!F161&lt;='Parameter Ranges for Species'!F$6),1,0)</f>
        <v>1</v>
      </c>
      <c r="Y161">
        <f t="shared" si="8"/>
        <v>4</v>
      </c>
      <c r="AF161">
        <f t="shared" si="6"/>
        <v>0</v>
      </c>
    </row>
    <row r="162" spans="1:33" x14ac:dyDescent="0.25">
      <c r="A162" t="s">
        <v>20</v>
      </c>
      <c r="B162">
        <v>28</v>
      </c>
      <c r="C162">
        <v>0.57911999999999997</v>
      </c>
      <c r="D162">
        <v>0.21236810471483905</v>
      </c>
      <c r="E162">
        <v>96</v>
      </c>
      <c r="F162">
        <v>3</v>
      </c>
      <c r="H162">
        <f>IF(AND(B162&gt;='Parameter Ranges for Species'!G$8,'Control Data&amp;Habitat Comparison'!B162&lt;='Parameter Ranges for Species'!B$8),1,0)</f>
        <v>1</v>
      </c>
      <c r="I162">
        <f>IF(AND(C162&gt;='Parameter Ranges for Species'!H$8,'Control Data&amp;Habitat Comparison'!C162&lt;='Parameter Ranges for Species'!C$8),1,0)</f>
        <v>0</v>
      </c>
      <c r="J162">
        <f>IF(AND(D162&gt;='Parameter Ranges for Species'!I$8,'Control Data&amp;Habitat Comparison'!D162&lt;='Parameter Ranges for Species'!D$8),1,0)</f>
        <v>1</v>
      </c>
      <c r="K162">
        <f>IF(AND(E162&gt;='Parameter Ranges for Species'!J$8,'Control Data&amp;Habitat Comparison'!E162&lt;='Parameter Ranges for Species'!E$8),1,0)</f>
        <v>1</v>
      </c>
      <c r="L162">
        <f>IF(AND(F162&gt;='Parameter Ranges for Species'!K$8,'Control Data&amp;Habitat Comparison'!F162&lt;='Parameter Ranges for Species'!F$8),1,0)</f>
        <v>1</v>
      </c>
      <c r="M162">
        <f t="shared" si="7"/>
        <v>4</v>
      </c>
      <c r="N162">
        <f>COUNTIF($M162:$M201,5)</f>
        <v>11</v>
      </c>
      <c r="O162">
        <f>COUNTIF($M162:$M201,4)</f>
        <v>19</v>
      </c>
      <c r="P162">
        <f>COUNTIF($M162:$M201,3)</f>
        <v>7</v>
      </c>
      <c r="Q162">
        <f>COUNTIF($M162:$M201,2)</f>
        <v>3</v>
      </c>
      <c r="R162">
        <f>COUNTIF($M162:$M201,1)</f>
        <v>0</v>
      </c>
      <c r="S162">
        <f>COUNTIF($M162:$M201,0)</f>
        <v>0</v>
      </c>
      <c r="T162">
        <f>IF(AND(B162&gt;='Parameter Ranges for Species'!G$7,'Control Data&amp;Habitat Comparison'!B162&lt;='Parameter Ranges for Species'!B$7),1,0)</f>
        <v>1</v>
      </c>
      <c r="U162">
        <f>IF(AND(C162&gt;='Parameter Ranges for Species'!H$7,'Control Data&amp;Habitat Comparison'!C162&lt;='Parameter Ranges for Species'!C$7),1,0)</f>
        <v>0</v>
      </c>
      <c r="V162">
        <f>IF(AND(D162&gt;='Parameter Ranges for Species'!I$7,'Control Data&amp;Habitat Comparison'!D162&lt;='Parameter Ranges for Species'!D$7),1,0)</f>
        <v>1</v>
      </c>
      <c r="W162">
        <f>IF(AND(E162&gt;='Parameter Ranges for Species'!J$7,'Control Data&amp;Habitat Comparison'!E162&lt;='Parameter Ranges for Species'!E$7),1,0)</f>
        <v>1</v>
      </c>
      <c r="X162">
        <f>IF(AND(F162&gt;='Parameter Ranges for Species'!K$7,'Control Data&amp;Habitat Comparison'!F162&lt;='Parameter Ranges for Species'!F$7),1,0)</f>
        <v>1</v>
      </c>
      <c r="Y162">
        <f t="shared" si="8"/>
        <v>4</v>
      </c>
      <c r="Z162">
        <f>COUNTIF($Y162:$Y201,5)</f>
        <v>15</v>
      </c>
      <c r="AA162">
        <f>COUNTIF($Y162:$Y201,4)</f>
        <v>13</v>
      </c>
      <c r="AB162">
        <f>COUNTIF($Y162:$Y201,3)</f>
        <v>11</v>
      </c>
      <c r="AC162">
        <f>COUNTIF($Y162:$Y201,2)</f>
        <v>0</v>
      </c>
      <c r="AD162">
        <f>COUNTIF($Y162:$Y201,1)</f>
        <v>1</v>
      </c>
      <c r="AE162">
        <f>COUNTIF($Y162:$Y201,0)</f>
        <v>0</v>
      </c>
      <c r="AF162">
        <f t="shared" si="6"/>
        <v>1</v>
      </c>
      <c r="AG162">
        <f>SUM(AF162:AF201)</f>
        <v>22</v>
      </c>
    </row>
    <row r="163" spans="1:33" x14ac:dyDescent="0.25">
      <c r="A163" t="s">
        <v>20</v>
      </c>
      <c r="B163">
        <v>24</v>
      </c>
      <c r="C163">
        <v>0.21335999999999999</v>
      </c>
      <c r="D163">
        <v>4.8083344463737139E-2</v>
      </c>
      <c r="E163">
        <v>96</v>
      </c>
      <c r="F163">
        <v>3</v>
      </c>
      <c r="H163">
        <f>IF(AND(B163&gt;='Parameter Ranges for Species'!G$8,'Control Data&amp;Habitat Comparison'!B163&lt;='Parameter Ranges for Species'!B$8),1,0)</f>
        <v>1</v>
      </c>
      <c r="I163">
        <f>IF(AND(C163&gt;='Parameter Ranges for Species'!H$8,'Control Data&amp;Habitat Comparison'!C163&lt;='Parameter Ranges for Species'!C$8),1,0)</f>
        <v>1</v>
      </c>
      <c r="J163">
        <f>IF(AND(D163&gt;='Parameter Ranges for Species'!I$8,'Control Data&amp;Habitat Comparison'!D163&lt;='Parameter Ranges for Species'!D$8),1,0)</f>
        <v>0</v>
      </c>
      <c r="K163">
        <f>IF(AND(E163&gt;='Parameter Ranges for Species'!J$8,'Control Data&amp;Habitat Comparison'!E163&lt;='Parameter Ranges for Species'!E$8),1,0)</f>
        <v>1</v>
      </c>
      <c r="L163">
        <f>IF(AND(F163&gt;='Parameter Ranges for Species'!K$8,'Control Data&amp;Habitat Comparison'!F163&lt;='Parameter Ranges for Species'!F$8),1,0)</f>
        <v>1</v>
      </c>
      <c r="M163">
        <f t="shared" si="7"/>
        <v>4</v>
      </c>
      <c r="T163">
        <f>IF(AND(B163&gt;='Parameter Ranges for Species'!G$7,'Control Data&amp;Habitat Comparison'!B163&lt;='Parameter Ranges for Species'!B$7),1,0)</f>
        <v>0</v>
      </c>
      <c r="U163">
        <f>IF(AND(C163&gt;='Parameter Ranges for Species'!H$7,'Control Data&amp;Habitat Comparison'!C163&lt;='Parameter Ranges for Species'!C$7),1,0)</f>
        <v>1</v>
      </c>
      <c r="V163">
        <f>IF(AND(D163&gt;='Parameter Ranges for Species'!I$7,'Control Data&amp;Habitat Comparison'!D163&lt;='Parameter Ranges for Species'!D$7),1,0)</f>
        <v>0</v>
      </c>
      <c r="W163">
        <f>IF(AND(E163&gt;='Parameter Ranges for Species'!J$7,'Control Data&amp;Habitat Comparison'!E163&lt;='Parameter Ranges for Species'!E$7),1,0)</f>
        <v>1</v>
      </c>
      <c r="X163">
        <f>IF(AND(F163&gt;='Parameter Ranges for Species'!K$7,'Control Data&amp;Habitat Comparison'!F163&lt;='Parameter Ranges for Species'!F$7),1,0)</f>
        <v>1</v>
      </c>
      <c r="Y163">
        <f t="shared" si="8"/>
        <v>3</v>
      </c>
      <c r="AF163">
        <f t="shared" si="6"/>
        <v>0</v>
      </c>
    </row>
    <row r="164" spans="1:33" x14ac:dyDescent="0.25">
      <c r="A164" t="s">
        <v>20</v>
      </c>
      <c r="B164">
        <v>24</v>
      </c>
      <c r="C164">
        <v>0.60960000000000003</v>
      </c>
      <c r="D164">
        <v>0.11620141578736476</v>
      </c>
      <c r="E164">
        <v>96</v>
      </c>
      <c r="F164">
        <v>6</v>
      </c>
      <c r="H164">
        <f>IF(AND(B164&gt;='Parameter Ranges for Species'!G$8,'Control Data&amp;Habitat Comparison'!B164&lt;='Parameter Ranges for Species'!B$8),1,0)</f>
        <v>1</v>
      </c>
      <c r="I164">
        <f>IF(AND(C164&gt;='Parameter Ranges for Species'!H$8,'Control Data&amp;Habitat Comparison'!C164&lt;='Parameter Ranges for Species'!C$8),1,0)</f>
        <v>0</v>
      </c>
      <c r="J164">
        <f>IF(AND(D164&gt;='Parameter Ranges for Species'!I$8,'Control Data&amp;Habitat Comparison'!D164&lt;='Parameter Ranges for Species'!D$8),1,0)</f>
        <v>1</v>
      </c>
      <c r="K164">
        <f>IF(AND(E164&gt;='Parameter Ranges for Species'!J$8,'Control Data&amp;Habitat Comparison'!E164&lt;='Parameter Ranges for Species'!E$8),1,0)</f>
        <v>1</v>
      </c>
      <c r="L164">
        <f>IF(AND(F164&gt;='Parameter Ranges for Species'!K$8,'Control Data&amp;Habitat Comparison'!F164&lt;='Parameter Ranges for Species'!F$8),1,0)</f>
        <v>1</v>
      </c>
      <c r="M164">
        <f t="shared" si="7"/>
        <v>4</v>
      </c>
      <c r="T164">
        <f>IF(AND(B164&gt;='Parameter Ranges for Species'!G$7,'Control Data&amp;Habitat Comparison'!B164&lt;='Parameter Ranges for Species'!B$7),1,0)</f>
        <v>0</v>
      </c>
      <c r="U164">
        <f>IF(AND(C164&gt;='Parameter Ranges for Species'!H$7,'Control Data&amp;Habitat Comparison'!C164&lt;='Parameter Ranges for Species'!C$7),1,0)</f>
        <v>0</v>
      </c>
      <c r="V164">
        <f>IF(AND(D164&gt;='Parameter Ranges for Species'!I$7,'Control Data&amp;Habitat Comparison'!D164&lt;='Parameter Ranges for Species'!D$7),1,0)</f>
        <v>0</v>
      </c>
      <c r="W164">
        <f>IF(AND(E164&gt;='Parameter Ranges for Species'!J$7,'Control Data&amp;Habitat Comparison'!E164&lt;='Parameter Ranges for Species'!E$7),1,0)</f>
        <v>1</v>
      </c>
      <c r="X164">
        <f>IF(AND(F164&gt;='Parameter Ranges for Species'!K$7,'Control Data&amp;Habitat Comparison'!F164&lt;='Parameter Ranges for Species'!F$7),1,0)</f>
        <v>0</v>
      </c>
      <c r="Y164">
        <f t="shared" si="8"/>
        <v>1</v>
      </c>
      <c r="AF164">
        <f t="shared" si="6"/>
        <v>0</v>
      </c>
    </row>
    <row r="165" spans="1:33" x14ac:dyDescent="0.25">
      <c r="A165" t="s">
        <v>20</v>
      </c>
      <c r="B165">
        <v>3</v>
      </c>
      <c r="C165">
        <v>6.0960000000000007E-2</v>
      </c>
      <c r="D165">
        <v>0.22305329237344729</v>
      </c>
      <c r="E165">
        <v>94</v>
      </c>
      <c r="F165">
        <v>6</v>
      </c>
      <c r="H165">
        <f>IF(AND(B165&gt;='Parameter Ranges for Species'!G$8,'Control Data&amp;Habitat Comparison'!B165&lt;='Parameter Ranges for Species'!B$8),1,0)</f>
        <v>0</v>
      </c>
      <c r="I165">
        <f>IF(AND(C165&gt;='Parameter Ranges for Species'!H$8,'Control Data&amp;Habitat Comparison'!C165&lt;='Parameter Ranges for Species'!C$8),1,0)</f>
        <v>1</v>
      </c>
      <c r="J165">
        <f>IF(AND(D165&gt;='Parameter Ranges for Species'!I$8,'Control Data&amp;Habitat Comparison'!D165&lt;='Parameter Ranges for Species'!D$8),1,0)</f>
        <v>1</v>
      </c>
      <c r="K165">
        <f>IF(AND(E165&gt;='Parameter Ranges for Species'!J$8,'Control Data&amp;Habitat Comparison'!E165&lt;='Parameter Ranges for Species'!E$8),1,0)</f>
        <v>1</v>
      </c>
      <c r="L165">
        <f>IF(AND(F165&gt;='Parameter Ranges for Species'!K$8,'Control Data&amp;Habitat Comparison'!F165&lt;='Parameter Ranges for Species'!F$8),1,0)</f>
        <v>1</v>
      </c>
      <c r="M165">
        <f t="shared" si="7"/>
        <v>4</v>
      </c>
      <c r="T165">
        <f>IF(AND(B165&gt;='Parameter Ranges for Species'!G$7,'Control Data&amp;Habitat Comparison'!B165&lt;='Parameter Ranges for Species'!B$7),1,0)</f>
        <v>0</v>
      </c>
      <c r="U165">
        <f>IF(AND(C165&gt;='Parameter Ranges for Species'!H$7,'Control Data&amp;Habitat Comparison'!C165&lt;='Parameter Ranges for Species'!C$7),1,0)</f>
        <v>1</v>
      </c>
      <c r="V165">
        <f>IF(AND(D165&gt;='Parameter Ranges for Species'!I$7,'Control Data&amp;Habitat Comparison'!D165&lt;='Parameter Ranges for Species'!D$7),1,0)</f>
        <v>1</v>
      </c>
      <c r="W165">
        <f>IF(AND(E165&gt;='Parameter Ranges for Species'!J$7,'Control Data&amp;Habitat Comparison'!E165&lt;='Parameter Ranges for Species'!E$7),1,0)</f>
        <v>1</v>
      </c>
      <c r="X165">
        <f>IF(AND(F165&gt;='Parameter Ranges for Species'!K$7,'Control Data&amp;Habitat Comparison'!F165&lt;='Parameter Ranges for Species'!F$7),1,0)</f>
        <v>0</v>
      </c>
      <c r="Y165">
        <f t="shared" si="8"/>
        <v>3</v>
      </c>
      <c r="AF165">
        <f t="shared" si="6"/>
        <v>0</v>
      </c>
    </row>
    <row r="166" spans="1:33" x14ac:dyDescent="0.25">
      <c r="A166" t="s">
        <v>20</v>
      </c>
      <c r="B166">
        <v>23</v>
      </c>
      <c r="C166">
        <v>0.39624000000000004</v>
      </c>
      <c r="D166">
        <v>0.37264591959396287</v>
      </c>
      <c r="E166">
        <v>94</v>
      </c>
      <c r="F166">
        <v>3</v>
      </c>
      <c r="H166">
        <f>IF(AND(B166&gt;='Parameter Ranges for Species'!G$8,'Control Data&amp;Habitat Comparison'!B166&lt;='Parameter Ranges for Species'!B$8),1,0)</f>
        <v>1</v>
      </c>
      <c r="I166">
        <f>IF(AND(C166&gt;='Parameter Ranges for Species'!H$8,'Control Data&amp;Habitat Comparison'!C166&lt;='Parameter Ranges for Species'!C$8),1,0)</f>
        <v>0</v>
      </c>
      <c r="J166">
        <f>IF(AND(D166&gt;='Parameter Ranges for Species'!I$8,'Control Data&amp;Habitat Comparison'!D166&lt;='Parameter Ranges for Species'!D$8),1,0)</f>
        <v>1</v>
      </c>
      <c r="K166">
        <f>IF(AND(E166&gt;='Parameter Ranges for Species'!J$8,'Control Data&amp;Habitat Comparison'!E166&lt;='Parameter Ranges for Species'!E$8),1,0)</f>
        <v>1</v>
      </c>
      <c r="L166">
        <f>IF(AND(F166&gt;='Parameter Ranges for Species'!K$8,'Control Data&amp;Habitat Comparison'!F166&lt;='Parameter Ranges for Species'!F$8),1,0)</f>
        <v>1</v>
      </c>
      <c r="M166">
        <f t="shared" si="7"/>
        <v>4</v>
      </c>
      <c r="T166">
        <f>IF(AND(B166&gt;='Parameter Ranges for Species'!G$7,'Control Data&amp;Habitat Comparison'!B166&lt;='Parameter Ranges for Species'!B$7),1,0)</f>
        <v>0</v>
      </c>
      <c r="U166">
        <f>IF(AND(C166&gt;='Parameter Ranges for Species'!H$7,'Control Data&amp;Habitat Comparison'!C166&lt;='Parameter Ranges for Species'!C$7),1,0)</f>
        <v>0</v>
      </c>
      <c r="V166">
        <f>IF(AND(D166&gt;='Parameter Ranges for Species'!I$7,'Control Data&amp;Habitat Comparison'!D166&lt;='Parameter Ranges for Species'!D$7),1,0)</f>
        <v>1</v>
      </c>
      <c r="W166">
        <f>IF(AND(E166&gt;='Parameter Ranges for Species'!J$7,'Control Data&amp;Habitat Comparison'!E166&lt;='Parameter Ranges for Species'!E$7),1,0)</f>
        <v>1</v>
      </c>
      <c r="X166">
        <f>IF(AND(F166&gt;='Parameter Ranges for Species'!K$7,'Control Data&amp;Habitat Comparison'!F166&lt;='Parameter Ranges for Species'!F$7),1,0)</f>
        <v>1</v>
      </c>
      <c r="Y166">
        <f t="shared" si="8"/>
        <v>3</v>
      </c>
      <c r="AF166">
        <f t="shared" si="6"/>
        <v>0</v>
      </c>
    </row>
    <row r="167" spans="1:33" x14ac:dyDescent="0.25">
      <c r="A167" t="s">
        <v>20</v>
      </c>
      <c r="B167">
        <v>20</v>
      </c>
      <c r="C167">
        <v>0.27432000000000001</v>
      </c>
      <c r="D167">
        <v>0.27514358220916252</v>
      </c>
      <c r="E167">
        <v>90</v>
      </c>
      <c r="F167">
        <v>2</v>
      </c>
      <c r="H167">
        <f>IF(AND(B167&gt;='Parameter Ranges for Species'!G$8,'Control Data&amp;Habitat Comparison'!B167&lt;='Parameter Ranges for Species'!B$8),1,0)</f>
        <v>1</v>
      </c>
      <c r="I167">
        <f>IF(AND(C167&gt;='Parameter Ranges for Species'!H$8,'Control Data&amp;Habitat Comparison'!C167&lt;='Parameter Ranges for Species'!C$8),1,0)</f>
        <v>1</v>
      </c>
      <c r="J167">
        <f>IF(AND(D167&gt;='Parameter Ranges for Species'!I$8,'Control Data&amp;Habitat Comparison'!D167&lt;='Parameter Ranges for Species'!D$8),1,0)</f>
        <v>1</v>
      </c>
      <c r="K167">
        <f>IF(AND(E167&gt;='Parameter Ranges for Species'!J$8,'Control Data&amp;Habitat Comparison'!E167&lt;='Parameter Ranges for Species'!E$8),1,0)</f>
        <v>1</v>
      </c>
      <c r="L167">
        <f>IF(AND(F167&gt;='Parameter Ranges for Species'!K$8,'Control Data&amp;Habitat Comparison'!F167&lt;='Parameter Ranges for Species'!F$8),1,0)</f>
        <v>1</v>
      </c>
      <c r="M167">
        <f t="shared" si="7"/>
        <v>5</v>
      </c>
      <c r="T167">
        <f>IF(AND(B167&gt;='Parameter Ranges for Species'!G$7,'Control Data&amp;Habitat Comparison'!B167&lt;='Parameter Ranges for Species'!B$7),1,0)</f>
        <v>0</v>
      </c>
      <c r="U167">
        <f>IF(AND(C167&gt;='Parameter Ranges for Species'!H$7,'Control Data&amp;Habitat Comparison'!C167&lt;='Parameter Ranges for Species'!C$7),1,0)</f>
        <v>0</v>
      </c>
      <c r="V167">
        <f>IF(AND(D167&gt;='Parameter Ranges for Species'!I$7,'Control Data&amp;Habitat Comparison'!D167&lt;='Parameter Ranges for Species'!D$7),1,0)</f>
        <v>1</v>
      </c>
      <c r="W167">
        <f>IF(AND(E167&gt;='Parameter Ranges for Species'!J$7,'Control Data&amp;Habitat Comparison'!E167&lt;='Parameter Ranges for Species'!E$7),1,0)</f>
        <v>1</v>
      </c>
      <c r="X167">
        <f>IF(AND(F167&gt;='Parameter Ranges for Species'!K$7,'Control Data&amp;Habitat Comparison'!F167&lt;='Parameter Ranges for Species'!F$7),1,0)</f>
        <v>1</v>
      </c>
      <c r="Y167">
        <f t="shared" si="8"/>
        <v>3</v>
      </c>
      <c r="AF167">
        <f t="shared" si="6"/>
        <v>0</v>
      </c>
    </row>
    <row r="168" spans="1:33" x14ac:dyDescent="0.25">
      <c r="A168" t="s">
        <v>20</v>
      </c>
      <c r="B168">
        <v>15</v>
      </c>
      <c r="C168">
        <v>0.48768000000000006</v>
      </c>
      <c r="D168">
        <v>0.35928943502070254</v>
      </c>
      <c r="E168">
        <v>91</v>
      </c>
      <c r="F168">
        <v>3</v>
      </c>
      <c r="H168">
        <f>IF(AND(B168&gt;='Parameter Ranges for Species'!G$8,'Control Data&amp;Habitat Comparison'!B168&lt;='Parameter Ranges for Species'!B$8),1,0)</f>
        <v>0</v>
      </c>
      <c r="I168">
        <f>IF(AND(C168&gt;='Parameter Ranges for Species'!H$8,'Control Data&amp;Habitat Comparison'!C168&lt;='Parameter Ranges for Species'!C$8),1,0)</f>
        <v>0</v>
      </c>
      <c r="J168">
        <f>IF(AND(D168&gt;='Parameter Ranges for Species'!I$8,'Control Data&amp;Habitat Comparison'!D168&lt;='Parameter Ranges for Species'!D$8),1,0)</f>
        <v>1</v>
      </c>
      <c r="K168">
        <f>IF(AND(E168&gt;='Parameter Ranges for Species'!J$8,'Control Data&amp;Habitat Comparison'!E168&lt;='Parameter Ranges for Species'!E$8),1,0)</f>
        <v>1</v>
      </c>
      <c r="L168">
        <f>IF(AND(F168&gt;='Parameter Ranges for Species'!K$8,'Control Data&amp;Habitat Comparison'!F168&lt;='Parameter Ranges for Species'!F$8),1,0)</f>
        <v>1</v>
      </c>
      <c r="M168">
        <f t="shared" si="7"/>
        <v>3</v>
      </c>
      <c r="T168">
        <f>IF(AND(B168&gt;='Parameter Ranges for Species'!G$7,'Control Data&amp;Habitat Comparison'!B168&lt;='Parameter Ranges for Species'!B$7),1,0)</f>
        <v>0</v>
      </c>
      <c r="U168">
        <f>IF(AND(C168&gt;='Parameter Ranges for Species'!H$7,'Control Data&amp;Habitat Comparison'!C168&lt;='Parameter Ranges for Species'!C$7),1,0)</f>
        <v>0</v>
      </c>
      <c r="V168">
        <f>IF(AND(D168&gt;='Parameter Ranges for Species'!I$7,'Control Data&amp;Habitat Comparison'!D168&lt;='Parameter Ranges for Species'!D$7),1,0)</f>
        <v>1</v>
      </c>
      <c r="W168">
        <f>IF(AND(E168&gt;='Parameter Ranges for Species'!J$7,'Control Data&amp;Habitat Comparison'!E168&lt;='Parameter Ranges for Species'!E$7),1,0)</f>
        <v>1</v>
      </c>
      <c r="X168">
        <f>IF(AND(F168&gt;='Parameter Ranges for Species'!K$7,'Control Data&amp;Habitat Comparison'!F168&lt;='Parameter Ranges for Species'!F$7),1,0)</f>
        <v>1</v>
      </c>
      <c r="Y168">
        <f t="shared" si="8"/>
        <v>3</v>
      </c>
      <c r="AF168">
        <f t="shared" si="6"/>
        <v>0</v>
      </c>
    </row>
    <row r="169" spans="1:33" x14ac:dyDescent="0.25">
      <c r="A169" t="s">
        <v>20</v>
      </c>
      <c r="B169">
        <v>21</v>
      </c>
      <c r="C169">
        <v>0.27432000000000001</v>
      </c>
      <c r="D169">
        <v>0.16294911179377586</v>
      </c>
      <c r="E169">
        <v>87</v>
      </c>
      <c r="F169">
        <v>3</v>
      </c>
      <c r="H169">
        <f>IF(AND(B169&gt;='Parameter Ranges for Species'!G$8,'Control Data&amp;Habitat Comparison'!B169&lt;='Parameter Ranges for Species'!B$8),1,0)</f>
        <v>1</v>
      </c>
      <c r="I169">
        <f>IF(AND(C169&gt;='Parameter Ranges for Species'!H$8,'Control Data&amp;Habitat Comparison'!C169&lt;='Parameter Ranges for Species'!C$8),1,0)</f>
        <v>1</v>
      </c>
      <c r="J169">
        <f>IF(AND(D169&gt;='Parameter Ranges for Species'!I$8,'Control Data&amp;Habitat Comparison'!D169&lt;='Parameter Ranges for Species'!D$8),1,0)</f>
        <v>1</v>
      </c>
      <c r="K169">
        <f>IF(AND(E169&gt;='Parameter Ranges for Species'!J$8,'Control Data&amp;Habitat Comparison'!E169&lt;='Parameter Ranges for Species'!E$8),1,0)</f>
        <v>1</v>
      </c>
      <c r="L169">
        <f>IF(AND(F169&gt;='Parameter Ranges for Species'!K$8,'Control Data&amp;Habitat Comparison'!F169&lt;='Parameter Ranges for Species'!F$8),1,0)</f>
        <v>1</v>
      </c>
      <c r="M169">
        <f t="shared" si="7"/>
        <v>5</v>
      </c>
      <c r="T169">
        <f>IF(AND(B169&gt;='Parameter Ranges for Species'!G$7,'Control Data&amp;Habitat Comparison'!B169&lt;='Parameter Ranges for Species'!B$7),1,0)</f>
        <v>0</v>
      </c>
      <c r="U169">
        <f>IF(AND(C169&gt;='Parameter Ranges for Species'!H$7,'Control Data&amp;Habitat Comparison'!C169&lt;='Parameter Ranges for Species'!C$7),1,0)</f>
        <v>0</v>
      </c>
      <c r="V169">
        <f>IF(AND(D169&gt;='Parameter Ranges for Species'!I$7,'Control Data&amp;Habitat Comparison'!D169&lt;='Parameter Ranges for Species'!D$7),1,0)</f>
        <v>1</v>
      </c>
      <c r="W169">
        <f>IF(AND(E169&gt;='Parameter Ranges for Species'!J$7,'Control Data&amp;Habitat Comparison'!E169&lt;='Parameter Ranges for Species'!E$7),1,0)</f>
        <v>1</v>
      </c>
      <c r="X169">
        <f>IF(AND(F169&gt;='Parameter Ranges for Species'!K$7,'Control Data&amp;Habitat Comparison'!F169&lt;='Parameter Ranges for Species'!F$7),1,0)</f>
        <v>1</v>
      </c>
      <c r="Y169">
        <f t="shared" si="8"/>
        <v>3</v>
      </c>
      <c r="AF169">
        <f t="shared" si="6"/>
        <v>0</v>
      </c>
    </row>
    <row r="170" spans="1:33" x14ac:dyDescent="0.25">
      <c r="A170" t="s">
        <v>20</v>
      </c>
      <c r="B170">
        <v>15</v>
      </c>
      <c r="C170">
        <v>0.21335999999999999</v>
      </c>
      <c r="D170">
        <v>0.27380793375183649</v>
      </c>
      <c r="E170">
        <v>86</v>
      </c>
      <c r="F170">
        <v>3</v>
      </c>
      <c r="H170">
        <f>IF(AND(B170&gt;='Parameter Ranges for Species'!G$8,'Control Data&amp;Habitat Comparison'!B170&lt;='Parameter Ranges for Species'!B$8),1,0)</f>
        <v>0</v>
      </c>
      <c r="I170">
        <f>IF(AND(C170&gt;='Parameter Ranges for Species'!H$8,'Control Data&amp;Habitat Comparison'!C170&lt;='Parameter Ranges for Species'!C$8),1,0)</f>
        <v>1</v>
      </c>
      <c r="J170">
        <f>IF(AND(D170&gt;='Parameter Ranges for Species'!I$8,'Control Data&amp;Habitat Comparison'!D170&lt;='Parameter Ranges for Species'!D$8),1,0)</f>
        <v>1</v>
      </c>
      <c r="K170">
        <f>IF(AND(E170&gt;='Parameter Ranges for Species'!J$8,'Control Data&amp;Habitat Comparison'!E170&lt;='Parameter Ranges for Species'!E$8),1,0)</f>
        <v>1</v>
      </c>
      <c r="L170">
        <f>IF(AND(F170&gt;='Parameter Ranges for Species'!K$8,'Control Data&amp;Habitat Comparison'!F170&lt;='Parameter Ranges for Species'!F$8),1,0)</f>
        <v>1</v>
      </c>
      <c r="M170">
        <f t="shared" si="7"/>
        <v>4</v>
      </c>
      <c r="T170">
        <f>IF(AND(B170&gt;='Parameter Ranges for Species'!G$7,'Control Data&amp;Habitat Comparison'!B170&lt;='Parameter Ranges for Species'!B$7),1,0)</f>
        <v>0</v>
      </c>
      <c r="U170">
        <f>IF(AND(C170&gt;='Parameter Ranges for Species'!H$7,'Control Data&amp;Habitat Comparison'!C170&lt;='Parameter Ranges for Species'!C$7),1,0)</f>
        <v>1</v>
      </c>
      <c r="V170">
        <f>IF(AND(D170&gt;='Parameter Ranges for Species'!I$7,'Control Data&amp;Habitat Comparison'!D170&lt;='Parameter Ranges for Species'!D$7),1,0)</f>
        <v>1</v>
      </c>
      <c r="W170">
        <f>IF(AND(E170&gt;='Parameter Ranges for Species'!J$7,'Control Data&amp;Habitat Comparison'!E170&lt;='Parameter Ranges for Species'!E$7),1,0)</f>
        <v>1</v>
      </c>
      <c r="X170">
        <f>IF(AND(F170&gt;='Parameter Ranges for Species'!K$7,'Control Data&amp;Habitat Comparison'!F170&lt;='Parameter Ranges for Species'!F$7),1,0)</f>
        <v>1</v>
      </c>
      <c r="Y170">
        <f t="shared" si="8"/>
        <v>4</v>
      </c>
      <c r="AF170">
        <f t="shared" si="6"/>
        <v>1</v>
      </c>
    </row>
    <row r="171" spans="1:33" x14ac:dyDescent="0.25">
      <c r="A171" t="s">
        <v>20</v>
      </c>
      <c r="B171">
        <v>20</v>
      </c>
      <c r="C171">
        <v>3.0480000000000004E-2</v>
      </c>
      <c r="D171">
        <v>0.13490049418992919</v>
      </c>
      <c r="E171">
        <v>94</v>
      </c>
      <c r="F171">
        <v>3</v>
      </c>
      <c r="H171">
        <f>IF(AND(B171&gt;='Parameter Ranges for Species'!G$8,'Control Data&amp;Habitat Comparison'!B171&lt;='Parameter Ranges for Species'!B$8),1,0)</f>
        <v>1</v>
      </c>
      <c r="I171">
        <f>IF(AND(C171&gt;='Parameter Ranges for Species'!H$8,'Control Data&amp;Habitat Comparison'!C171&lt;='Parameter Ranges for Species'!C$8),1,0)</f>
        <v>1</v>
      </c>
      <c r="J171">
        <f>IF(AND(D171&gt;='Parameter Ranges for Species'!I$8,'Control Data&amp;Habitat Comparison'!D171&lt;='Parameter Ranges for Species'!D$8),1,0)</f>
        <v>1</v>
      </c>
      <c r="K171">
        <f>IF(AND(E171&gt;='Parameter Ranges for Species'!J$8,'Control Data&amp;Habitat Comparison'!E171&lt;='Parameter Ranges for Species'!E$8),1,0)</f>
        <v>1</v>
      </c>
      <c r="L171">
        <f>IF(AND(F171&gt;='Parameter Ranges for Species'!K$8,'Control Data&amp;Habitat Comparison'!F171&lt;='Parameter Ranges for Species'!F$8),1,0)</f>
        <v>1</v>
      </c>
      <c r="M171">
        <f t="shared" si="7"/>
        <v>5</v>
      </c>
      <c r="T171">
        <f>IF(AND(B171&gt;='Parameter Ranges for Species'!G$7,'Control Data&amp;Habitat Comparison'!B171&lt;='Parameter Ranges for Species'!B$7),1,0)</f>
        <v>0</v>
      </c>
      <c r="U171">
        <f>IF(AND(C171&gt;='Parameter Ranges for Species'!H$7,'Control Data&amp;Habitat Comparison'!C171&lt;='Parameter Ranges for Species'!C$7),1,0)</f>
        <v>1</v>
      </c>
      <c r="V171">
        <f>IF(AND(D171&gt;='Parameter Ranges for Species'!I$7,'Control Data&amp;Habitat Comparison'!D171&lt;='Parameter Ranges for Species'!D$7),1,0)</f>
        <v>1</v>
      </c>
      <c r="W171">
        <f>IF(AND(E171&gt;='Parameter Ranges for Species'!J$7,'Control Data&amp;Habitat Comparison'!E171&lt;='Parameter Ranges for Species'!E$7),1,0)</f>
        <v>1</v>
      </c>
      <c r="X171">
        <f>IF(AND(F171&gt;='Parameter Ranges for Species'!K$7,'Control Data&amp;Habitat Comparison'!F171&lt;='Parameter Ranges for Species'!F$7),1,0)</f>
        <v>1</v>
      </c>
      <c r="Y171">
        <f t="shared" si="8"/>
        <v>4</v>
      </c>
      <c r="AF171">
        <f t="shared" si="6"/>
        <v>1</v>
      </c>
    </row>
    <row r="172" spans="1:33" x14ac:dyDescent="0.25">
      <c r="A172" t="s">
        <v>20</v>
      </c>
      <c r="B172">
        <v>22</v>
      </c>
      <c r="C172">
        <v>0.24384000000000003</v>
      </c>
      <c r="D172">
        <v>0.35127554427674634</v>
      </c>
      <c r="E172">
        <v>90</v>
      </c>
      <c r="F172">
        <v>2</v>
      </c>
      <c r="H172">
        <f>IF(AND(B172&gt;='Parameter Ranges for Species'!G$8,'Control Data&amp;Habitat Comparison'!B172&lt;='Parameter Ranges for Species'!B$8),1,0)</f>
        <v>1</v>
      </c>
      <c r="I172">
        <f>IF(AND(C172&gt;='Parameter Ranges for Species'!H$8,'Control Data&amp;Habitat Comparison'!C172&lt;='Parameter Ranges for Species'!C$8),1,0)</f>
        <v>1</v>
      </c>
      <c r="J172">
        <f>IF(AND(D172&gt;='Parameter Ranges for Species'!I$8,'Control Data&amp;Habitat Comparison'!D172&lt;='Parameter Ranges for Species'!D$8),1,0)</f>
        <v>1</v>
      </c>
      <c r="K172">
        <f>IF(AND(E172&gt;='Parameter Ranges for Species'!J$8,'Control Data&amp;Habitat Comparison'!E172&lt;='Parameter Ranges for Species'!E$8),1,0)</f>
        <v>1</v>
      </c>
      <c r="L172">
        <f>IF(AND(F172&gt;='Parameter Ranges for Species'!K$8,'Control Data&amp;Habitat Comparison'!F172&lt;='Parameter Ranges for Species'!F$8),1,0)</f>
        <v>1</v>
      </c>
      <c r="M172">
        <f t="shared" si="7"/>
        <v>5</v>
      </c>
      <c r="T172">
        <f>IF(AND(B172&gt;='Parameter Ranges for Species'!G$7,'Control Data&amp;Habitat Comparison'!B172&lt;='Parameter Ranges for Species'!B$7),1,0)</f>
        <v>0</v>
      </c>
      <c r="U172">
        <f>IF(AND(C172&gt;='Parameter Ranges for Species'!H$7,'Control Data&amp;Habitat Comparison'!C172&lt;='Parameter Ranges for Species'!C$7),1,0)</f>
        <v>1</v>
      </c>
      <c r="V172">
        <f>IF(AND(D172&gt;='Parameter Ranges for Species'!I$7,'Control Data&amp;Habitat Comparison'!D172&lt;='Parameter Ranges for Species'!D$7),1,0)</f>
        <v>1</v>
      </c>
      <c r="W172">
        <f>IF(AND(E172&gt;='Parameter Ranges for Species'!J$7,'Control Data&amp;Habitat Comparison'!E172&lt;='Parameter Ranges for Species'!E$7),1,0)</f>
        <v>1</v>
      </c>
      <c r="X172">
        <f>IF(AND(F172&gt;='Parameter Ranges for Species'!K$7,'Control Data&amp;Habitat Comparison'!F172&lt;='Parameter Ranges for Species'!F$7),1,0)</f>
        <v>1</v>
      </c>
      <c r="Y172">
        <f t="shared" si="8"/>
        <v>4</v>
      </c>
      <c r="AF172">
        <f t="shared" si="6"/>
        <v>1</v>
      </c>
    </row>
    <row r="173" spans="1:33" x14ac:dyDescent="0.25">
      <c r="A173" t="s">
        <v>20</v>
      </c>
      <c r="B173">
        <v>20</v>
      </c>
      <c r="C173">
        <v>9.1440000000000007E-2</v>
      </c>
      <c r="D173">
        <v>0.11085882195806063</v>
      </c>
      <c r="E173">
        <v>91</v>
      </c>
      <c r="F173">
        <v>3</v>
      </c>
      <c r="H173">
        <f>IF(AND(B173&gt;='Parameter Ranges for Species'!G$8,'Control Data&amp;Habitat Comparison'!B173&lt;='Parameter Ranges for Species'!B$8),1,0)</f>
        <v>1</v>
      </c>
      <c r="I173">
        <f>IF(AND(C173&gt;='Parameter Ranges for Species'!H$8,'Control Data&amp;Habitat Comparison'!C173&lt;='Parameter Ranges for Species'!C$8),1,0)</f>
        <v>1</v>
      </c>
      <c r="J173">
        <f>IF(AND(D173&gt;='Parameter Ranges for Species'!I$8,'Control Data&amp;Habitat Comparison'!D173&lt;='Parameter Ranges for Species'!D$8),1,0)</f>
        <v>1</v>
      </c>
      <c r="K173">
        <f>IF(AND(E173&gt;='Parameter Ranges for Species'!J$8,'Control Data&amp;Habitat Comparison'!E173&lt;='Parameter Ranges for Species'!E$8),1,0)</f>
        <v>1</v>
      </c>
      <c r="L173">
        <f>IF(AND(F173&gt;='Parameter Ranges for Species'!K$8,'Control Data&amp;Habitat Comparison'!F173&lt;='Parameter Ranges for Species'!F$8),1,0)</f>
        <v>1</v>
      </c>
      <c r="M173">
        <f t="shared" si="7"/>
        <v>5</v>
      </c>
      <c r="T173">
        <f>IF(AND(B173&gt;='Parameter Ranges for Species'!G$7,'Control Data&amp;Habitat Comparison'!B173&lt;='Parameter Ranges for Species'!B$7),1,0)</f>
        <v>0</v>
      </c>
      <c r="U173">
        <f>IF(AND(C173&gt;='Parameter Ranges for Species'!H$7,'Control Data&amp;Habitat Comparison'!C173&lt;='Parameter Ranges for Species'!C$7),1,0)</f>
        <v>1</v>
      </c>
      <c r="V173">
        <f>IF(AND(D173&gt;='Parameter Ranges for Species'!I$7,'Control Data&amp;Habitat Comparison'!D173&lt;='Parameter Ranges for Species'!D$7),1,0)</f>
        <v>0</v>
      </c>
      <c r="W173">
        <f>IF(AND(E173&gt;='Parameter Ranges for Species'!J$7,'Control Data&amp;Habitat Comparison'!E173&lt;='Parameter Ranges for Species'!E$7),1,0)</f>
        <v>1</v>
      </c>
      <c r="X173">
        <f>IF(AND(F173&gt;='Parameter Ranges for Species'!K$7,'Control Data&amp;Habitat Comparison'!F173&lt;='Parameter Ranges for Species'!F$7),1,0)</f>
        <v>1</v>
      </c>
      <c r="Y173">
        <f t="shared" si="8"/>
        <v>3</v>
      </c>
      <c r="AF173">
        <f t="shared" si="6"/>
        <v>0</v>
      </c>
    </row>
    <row r="174" spans="1:33" x14ac:dyDescent="0.25">
      <c r="A174" t="s">
        <v>20</v>
      </c>
      <c r="B174">
        <v>37</v>
      </c>
      <c r="C174">
        <v>0.12192000000000001</v>
      </c>
      <c r="D174">
        <v>0.32723387204487775</v>
      </c>
      <c r="E174">
        <v>95</v>
      </c>
      <c r="F174">
        <v>3</v>
      </c>
      <c r="H174">
        <f>IF(AND(B174&gt;='Parameter Ranges for Species'!G$8,'Control Data&amp;Habitat Comparison'!B174&lt;='Parameter Ranges for Species'!B$8),1,0)</f>
        <v>1</v>
      </c>
      <c r="I174">
        <f>IF(AND(C174&gt;='Parameter Ranges for Species'!H$8,'Control Data&amp;Habitat Comparison'!C174&lt;='Parameter Ranges for Species'!C$8),1,0)</f>
        <v>1</v>
      </c>
      <c r="J174">
        <f>IF(AND(D174&gt;='Parameter Ranges for Species'!I$8,'Control Data&amp;Habitat Comparison'!D174&lt;='Parameter Ranges for Species'!D$8),1,0)</f>
        <v>1</v>
      </c>
      <c r="K174">
        <f>IF(AND(E174&gt;='Parameter Ranges for Species'!J$8,'Control Data&amp;Habitat Comparison'!E174&lt;='Parameter Ranges for Species'!E$8),1,0)</f>
        <v>1</v>
      </c>
      <c r="L174">
        <f>IF(AND(F174&gt;='Parameter Ranges for Species'!K$8,'Control Data&amp;Habitat Comparison'!F174&lt;='Parameter Ranges for Species'!F$8),1,0)</f>
        <v>1</v>
      </c>
      <c r="M174">
        <f t="shared" si="7"/>
        <v>5</v>
      </c>
      <c r="T174">
        <f>IF(AND(B174&gt;='Parameter Ranges for Species'!G$7,'Control Data&amp;Habitat Comparison'!B174&lt;='Parameter Ranges for Species'!B$7),1,0)</f>
        <v>1</v>
      </c>
      <c r="U174">
        <f>IF(AND(C174&gt;='Parameter Ranges for Species'!H$7,'Control Data&amp;Habitat Comparison'!C174&lt;='Parameter Ranges for Species'!C$7),1,0)</f>
        <v>1</v>
      </c>
      <c r="V174">
        <f>IF(AND(D174&gt;='Parameter Ranges for Species'!I$7,'Control Data&amp;Habitat Comparison'!D174&lt;='Parameter Ranges for Species'!D$7),1,0)</f>
        <v>1</v>
      </c>
      <c r="W174">
        <f>IF(AND(E174&gt;='Parameter Ranges for Species'!J$7,'Control Data&amp;Habitat Comparison'!E174&lt;='Parameter Ranges for Species'!E$7),1,0)</f>
        <v>1</v>
      </c>
      <c r="X174">
        <f>IF(AND(F174&gt;='Parameter Ranges for Species'!K$7,'Control Data&amp;Habitat Comparison'!F174&lt;='Parameter Ranges for Species'!F$7),1,0)</f>
        <v>1</v>
      </c>
      <c r="Y174">
        <f t="shared" si="8"/>
        <v>5</v>
      </c>
      <c r="AF174">
        <f t="shared" si="6"/>
        <v>1</v>
      </c>
    </row>
    <row r="175" spans="1:33" x14ac:dyDescent="0.25">
      <c r="A175" t="s">
        <v>20</v>
      </c>
      <c r="B175">
        <v>35</v>
      </c>
      <c r="C175">
        <v>0.18288000000000001</v>
      </c>
      <c r="D175">
        <v>0.21637505008681715</v>
      </c>
      <c r="E175">
        <v>90</v>
      </c>
      <c r="F175">
        <v>3</v>
      </c>
      <c r="H175">
        <f>IF(AND(B175&gt;='Parameter Ranges for Species'!G$8,'Control Data&amp;Habitat Comparison'!B175&lt;='Parameter Ranges for Species'!B$8),1,0)</f>
        <v>1</v>
      </c>
      <c r="I175">
        <f>IF(AND(C175&gt;='Parameter Ranges for Species'!H$8,'Control Data&amp;Habitat Comparison'!C175&lt;='Parameter Ranges for Species'!C$8),1,0)</f>
        <v>1</v>
      </c>
      <c r="J175">
        <f>IF(AND(D175&gt;='Parameter Ranges for Species'!I$8,'Control Data&amp;Habitat Comparison'!D175&lt;='Parameter Ranges for Species'!D$8),1,0)</f>
        <v>1</v>
      </c>
      <c r="K175">
        <f>IF(AND(E175&gt;='Parameter Ranges for Species'!J$8,'Control Data&amp;Habitat Comparison'!E175&lt;='Parameter Ranges for Species'!E$8),1,0)</f>
        <v>1</v>
      </c>
      <c r="L175">
        <f>IF(AND(F175&gt;='Parameter Ranges for Species'!K$8,'Control Data&amp;Habitat Comparison'!F175&lt;='Parameter Ranges for Species'!F$8),1,0)</f>
        <v>1</v>
      </c>
      <c r="M175">
        <f t="shared" si="7"/>
        <v>5</v>
      </c>
      <c r="T175">
        <f>IF(AND(B175&gt;='Parameter Ranges for Species'!G$7,'Control Data&amp;Habitat Comparison'!B175&lt;='Parameter Ranges for Species'!B$7),1,0)</f>
        <v>1</v>
      </c>
      <c r="U175">
        <f>IF(AND(C175&gt;='Parameter Ranges for Species'!H$7,'Control Data&amp;Habitat Comparison'!C175&lt;='Parameter Ranges for Species'!C$7),1,0)</f>
        <v>1</v>
      </c>
      <c r="V175">
        <f>IF(AND(D175&gt;='Parameter Ranges for Species'!I$7,'Control Data&amp;Habitat Comparison'!D175&lt;='Parameter Ranges for Species'!D$7),1,0)</f>
        <v>1</v>
      </c>
      <c r="W175">
        <f>IF(AND(E175&gt;='Parameter Ranges for Species'!J$7,'Control Data&amp;Habitat Comparison'!E175&lt;='Parameter Ranges for Species'!E$7),1,0)</f>
        <v>1</v>
      </c>
      <c r="X175">
        <f>IF(AND(F175&gt;='Parameter Ranges for Species'!K$7,'Control Data&amp;Habitat Comparison'!F175&lt;='Parameter Ranges for Species'!F$7),1,0)</f>
        <v>1</v>
      </c>
      <c r="Y175">
        <f t="shared" si="8"/>
        <v>5</v>
      </c>
      <c r="AF175">
        <f t="shared" si="6"/>
        <v>1</v>
      </c>
    </row>
    <row r="176" spans="1:33" x14ac:dyDescent="0.25">
      <c r="A176" t="s">
        <v>20</v>
      </c>
      <c r="B176">
        <v>38</v>
      </c>
      <c r="C176">
        <v>9.1440000000000007E-2</v>
      </c>
      <c r="D176">
        <v>0.41004407639909174</v>
      </c>
      <c r="E176">
        <v>94</v>
      </c>
      <c r="F176">
        <v>3</v>
      </c>
      <c r="H176">
        <f>IF(AND(B176&gt;='Parameter Ranges for Species'!G$8,'Control Data&amp;Habitat Comparison'!B176&lt;='Parameter Ranges for Species'!B$8),1,0)</f>
        <v>0</v>
      </c>
      <c r="I176">
        <f>IF(AND(C176&gt;='Parameter Ranges for Species'!H$8,'Control Data&amp;Habitat Comparison'!C176&lt;='Parameter Ranges for Species'!C$8),1,0)</f>
        <v>1</v>
      </c>
      <c r="J176">
        <f>IF(AND(D176&gt;='Parameter Ranges for Species'!I$8,'Control Data&amp;Habitat Comparison'!D176&lt;='Parameter Ranges for Species'!D$8),1,0)</f>
        <v>1</v>
      </c>
      <c r="K176">
        <f>IF(AND(E176&gt;='Parameter Ranges for Species'!J$8,'Control Data&amp;Habitat Comparison'!E176&lt;='Parameter Ranges for Species'!E$8),1,0)</f>
        <v>1</v>
      </c>
      <c r="L176">
        <f>IF(AND(F176&gt;='Parameter Ranges for Species'!K$8,'Control Data&amp;Habitat Comparison'!F176&lt;='Parameter Ranges for Species'!F$8),1,0)</f>
        <v>1</v>
      </c>
      <c r="M176">
        <f t="shared" si="7"/>
        <v>4</v>
      </c>
      <c r="T176">
        <f>IF(AND(B176&gt;='Parameter Ranges for Species'!G$7,'Control Data&amp;Habitat Comparison'!B176&lt;='Parameter Ranges for Species'!B$7),1,0)</f>
        <v>1</v>
      </c>
      <c r="U176">
        <f>IF(AND(C176&gt;='Parameter Ranges for Species'!H$7,'Control Data&amp;Habitat Comparison'!C176&lt;='Parameter Ranges for Species'!C$7),1,0)</f>
        <v>1</v>
      </c>
      <c r="V176">
        <f>IF(AND(D176&gt;='Parameter Ranges for Species'!I$7,'Control Data&amp;Habitat Comparison'!D176&lt;='Parameter Ranges for Species'!D$7),1,0)</f>
        <v>1</v>
      </c>
      <c r="W176">
        <f>IF(AND(E176&gt;='Parameter Ranges for Species'!J$7,'Control Data&amp;Habitat Comparison'!E176&lt;='Parameter Ranges for Species'!E$7),1,0)</f>
        <v>1</v>
      </c>
      <c r="X176">
        <f>IF(AND(F176&gt;='Parameter Ranges for Species'!K$7,'Control Data&amp;Habitat Comparison'!F176&lt;='Parameter Ranges for Species'!F$7),1,0)</f>
        <v>1</v>
      </c>
      <c r="Y176">
        <f t="shared" si="8"/>
        <v>5</v>
      </c>
      <c r="AF176">
        <f t="shared" si="6"/>
        <v>1</v>
      </c>
    </row>
    <row r="177" spans="1:32" x14ac:dyDescent="0.25">
      <c r="A177" t="s">
        <v>20</v>
      </c>
      <c r="B177">
        <v>37</v>
      </c>
      <c r="C177">
        <v>0.12192000000000001</v>
      </c>
      <c r="D177">
        <v>0.27647923066648855</v>
      </c>
      <c r="E177">
        <v>94</v>
      </c>
      <c r="F177">
        <v>1</v>
      </c>
      <c r="H177">
        <f>IF(AND(B177&gt;='Parameter Ranges for Species'!G$8,'Control Data&amp;Habitat Comparison'!B177&lt;='Parameter Ranges for Species'!B$8),1,0)</f>
        <v>1</v>
      </c>
      <c r="I177">
        <f>IF(AND(C177&gt;='Parameter Ranges for Species'!H$8,'Control Data&amp;Habitat Comparison'!C177&lt;='Parameter Ranges for Species'!C$8),1,0)</f>
        <v>1</v>
      </c>
      <c r="J177">
        <f>IF(AND(D177&gt;='Parameter Ranges for Species'!I$8,'Control Data&amp;Habitat Comparison'!D177&lt;='Parameter Ranges for Species'!D$8),1,0)</f>
        <v>1</v>
      </c>
      <c r="K177">
        <f>IF(AND(E177&gt;='Parameter Ranges for Species'!J$8,'Control Data&amp;Habitat Comparison'!E177&lt;='Parameter Ranges for Species'!E$8),1,0)</f>
        <v>1</v>
      </c>
      <c r="L177">
        <f>IF(AND(F177&gt;='Parameter Ranges for Species'!K$8,'Control Data&amp;Habitat Comparison'!F177&lt;='Parameter Ranges for Species'!F$8),1,0)</f>
        <v>0</v>
      </c>
      <c r="M177">
        <f t="shared" si="7"/>
        <v>4</v>
      </c>
      <c r="T177">
        <f>IF(AND(B177&gt;='Parameter Ranges for Species'!G$7,'Control Data&amp;Habitat Comparison'!B177&lt;='Parameter Ranges for Species'!B$7),1,0)</f>
        <v>1</v>
      </c>
      <c r="U177">
        <f>IF(AND(C177&gt;='Parameter Ranges for Species'!H$7,'Control Data&amp;Habitat Comparison'!C177&lt;='Parameter Ranges for Species'!C$7),1,0)</f>
        <v>1</v>
      </c>
      <c r="V177">
        <f>IF(AND(D177&gt;='Parameter Ranges for Species'!I$7,'Control Data&amp;Habitat Comparison'!D177&lt;='Parameter Ranges for Species'!D$7),1,0)</f>
        <v>1</v>
      </c>
      <c r="W177">
        <f>IF(AND(E177&gt;='Parameter Ranges for Species'!J$7,'Control Data&amp;Habitat Comparison'!E177&lt;='Parameter Ranges for Species'!E$7),1,0)</f>
        <v>1</v>
      </c>
      <c r="X177">
        <f>IF(AND(F177&gt;='Parameter Ranges for Species'!K$7,'Control Data&amp;Habitat Comparison'!F177&lt;='Parameter Ranges for Species'!F$7),1,0)</f>
        <v>1</v>
      </c>
      <c r="Y177">
        <f t="shared" si="8"/>
        <v>5</v>
      </c>
      <c r="AF177">
        <f t="shared" si="6"/>
        <v>1</v>
      </c>
    </row>
    <row r="178" spans="1:32" x14ac:dyDescent="0.25">
      <c r="A178" t="s">
        <v>20</v>
      </c>
      <c r="B178">
        <v>37</v>
      </c>
      <c r="C178">
        <v>0</v>
      </c>
      <c r="D178">
        <v>0.43942834246026441</v>
      </c>
      <c r="E178">
        <v>91</v>
      </c>
      <c r="F178">
        <v>1</v>
      </c>
      <c r="H178">
        <f>IF(AND(B178&gt;='Parameter Ranges for Species'!G$8,'Control Data&amp;Habitat Comparison'!B178&lt;='Parameter Ranges for Species'!B$8),1,0)</f>
        <v>1</v>
      </c>
      <c r="I178">
        <f>IF(AND(C178&gt;='Parameter Ranges for Species'!H$8,'Control Data&amp;Habitat Comparison'!C178&lt;='Parameter Ranges for Species'!C$8),1,0)</f>
        <v>1</v>
      </c>
      <c r="J178">
        <f>IF(AND(D178&gt;='Parameter Ranges for Species'!I$8,'Control Data&amp;Habitat Comparison'!D178&lt;='Parameter Ranges for Species'!D$8),1,0)</f>
        <v>1</v>
      </c>
      <c r="K178">
        <f>IF(AND(E178&gt;='Parameter Ranges for Species'!J$8,'Control Data&amp;Habitat Comparison'!E178&lt;='Parameter Ranges for Species'!E$8),1,0)</f>
        <v>1</v>
      </c>
      <c r="L178">
        <f>IF(AND(F178&gt;='Parameter Ranges for Species'!K$8,'Control Data&amp;Habitat Comparison'!F178&lt;='Parameter Ranges for Species'!F$8),1,0)</f>
        <v>0</v>
      </c>
      <c r="M178">
        <f t="shared" si="7"/>
        <v>4</v>
      </c>
      <c r="T178">
        <f>IF(AND(B178&gt;='Parameter Ranges for Species'!G$7,'Control Data&amp;Habitat Comparison'!B178&lt;='Parameter Ranges for Species'!B$7),1,0)</f>
        <v>1</v>
      </c>
      <c r="U178">
        <f>IF(AND(C178&gt;='Parameter Ranges for Species'!H$7,'Control Data&amp;Habitat Comparison'!C178&lt;='Parameter Ranges for Species'!C$7),1,0)</f>
        <v>1</v>
      </c>
      <c r="V178">
        <f>IF(AND(D178&gt;='Parameter Ranges for Species'!I$7,'Control Data&amp;Habitat Comparison'!D178&lt;='Parameter Ranges for Species'!D$7),1,0)</f>
        <v>1</v>
      </c>
      <c r="W178">
        <f>IF(AND(E178&gt;='Parameter Ranges for Species'!J$7,'Control Data&amp;Habitat Comparison'!E178&lt;='Parameter Ranges for Species'!E$7),1,0)</f>
        <v>1</v>
      </c>
      <c r="X178">
        <f>IF(AND(F178&gt;='Parameter Ranges for Species'!K$7,'Control Data&amp;Habitat Comparison'!F178&lt;='Parameter Ranges for Species'!F$7),1,0)</f>
        <v>1</v>
      </c>
      <c r="Y178">
        <f t="shared" si="8"/>
        <v>5</v>
      </c>
      <c r="AF178">
        <f t="shared" si="6"/>
        <v>1</v>
      </c>
    </row>
    <row r="179" spans="1:32" x14ac:dyDescent="0.25">
      <c r="A179" t="s">
        <v>20</v>
      </c>
      <c r="B179">
        <v>44</v>
      </c>
      <c r="C179">
        <v>0.15240000000000001</v>
      </c>
      <c r="D179">
        <v>0.34059035661813808</v>
      </c>
      <c r="E179">
        <v>91</v>
      </c>
      <c r="F179">
        <v>3</v>
      </c>
      <c r="H179">
        <f>IF(AND(B179&gt;='Parameter Ranges for Species'!G$8,'Control Data&amp;Habitat Comparison'!B179&lt;='Parameter Ranges for Species'!B$8),1,0)</f>
        <v>0</v>
      </c>
      <c r="I179">
        <f>IF(AND(C179&gt;='Parameter Ranges for Species'!H$8,'Control Data&amp;Habitat Comparison'!C179&lt;='Parameter Ranges for Species'!C$8),1,0)</f>
        <v>1</v>
      </c>
      <c r="J179">
        <f>IF(AND(D179&gt;='Parameter Ranges for Species'!I$8,'Control Data&amp;Habitat Comparison'!D179&lt;='Parameter Ranges for Species'!D$8),1,0)</f>
        <v>1</v>
      </c>
      <c r="K179">
        <f>IF(AND(E179&gt;='Parameter Ranges for Species'!J$8,'Control Data&amp;Habitat Comparison'!E179&lt;='Parameter Ranges for Species'!E$8),1,0)</f>
        <v>1</v>
      </c>
      <c r="L179">
        <f>IF(AND(F179&gt;='Parameter Ranges for Species'!K$8,'Control Data&amp;Habitat Comparison'!F179&lt;='Parameter Ranges for Species'!F$8),1,0)</f>
        <v>1</v>
      </c>
      <c r="M179">
        <f t="shared" si="7"/>
        <v>4</v>
      </c>
      <c r="T179">
        <f>IF(AND(B179&gt;='Parameter Ranges for Species'!G$7,'Control Data&amp;Habitat Comparison'!B179&lt;='Parameter Ranges for Species'!B$7),1,0)</f>
        <v>0</v>
      </c>
      <c r="U179">
        <f>IF(AND(C179&gt;='Parameter Ranges for Species'!H$7,'Control Data&amp;Habitat Comparison'!C179&lt;='Parameter Ranges for Species'!C$7),1,0)</f>
        <v>1</v>
      </c>
      <c r="V179">
        <f>IF(AND(D179&gt;='Parameter Ranges for Species'!I$7,'Control Data&amp;Habitat Comparison'!D179&lt;='Parameter Ranges for Species'!D$7),1,0)</f>
        <v>1</v>
      </c>
      <c r="W179">
        <f>IF(AND(E179&gt;='Parameter Ranges for Species'!J$7,'Control Data&amp;Habitat Comparison'!E179&lt;='Parameter Ranges for Species'!E$7),1,0)</f>
        <v>1</v>
      </c>
      <c r="X179">
        <f>IF(AND(F179&gt;='Parameter Ranges for Species'!K$7,'Control Data&amp;Habitat Comparison'!F179&lt;='Parameter Ranges for Species'!F$7),1,0)</f>
        <v>1</v>
      </c>
      <c r="Y179">
        <f t="shared" si="8"/>
        <v>4</v>
      </c>
      <c r="AF179">
        <f t="shared" si="6"/>
        <v>1</v>
      </c>
    </row>
    <row r="180" spans="1:32" x14ac:dyDescent="0.25">
      <c r="A180" t="s">
        <v>20</v>
      </c>
      <c r="B180">
        <v>40</v>
      </c>
      <c r="C180">
        <v>0.21335999999999999</v>
      </c>
      <c r="D180">
        <v>0.49111793775878188</v>
      </c>
      <c r="E180">
        <v>87</v>
      </c>
      <c r="F180">
        <v>3</v>
      </c>
      <c r="H180">
        <f>IF(AND(B180&gt;='Parameter Ranges for Species'!G$8,'Control Data&amp;Habitat Comparison'!B180&lt;='Parameter Ranges for Species'!B$8),1,0)</f>
        <v>0</v>
      </c>
      <c r="I180">
        <f>IF(AND(C180&gt;='Parameter Ranges for Species'!H$8,'Control Data&amp;Habitat Comparison'!C180&lt;='Parameter Ranges for Species'!C$8),1,0)</f>
        <v>1</v>
      </c>
      <c r="J180">
        <f>IF(AND(D180&gt;='Parameter Ranges for Species'!I$8,'Control Data&amp;Habitat Comparison'!D180&lt;='Parameter Ranges for Species'!D$8),1,0)</f>
        <v>0</v>
      </c>
      <c r="K180">
        <f>IF(AND(E180&gt;='Parameter Ranges for Species'!J$8,'Control Data&amp;Habitat Comparison'!E180&lt;='Parameter Ranges for Species'!E$8),1,0)</f>
        <v>1</v>
      </c>
      <c r="L180">
        <f>IF(AND(F180&gt;='Parameter Ranges for Species'!K$8,'Control Data&amp;Habitat Comparison'!F180&lt;='Parameter Ranges for Species'!F$8),1,0)</f>
        <v>1</v>
      </c>
      <c r="M180">
        <f t="shared" si="7"/>
        <v>3</v>
      </c>
      <c r="T180">
        <f>IF(AND(B180&gt;='Parameter Ranges for Species'!G$7,'Control Data&amp;Habitat Comparison'!B180&lt;='Parameter Ranges for Species'!B$7),1,0)</f>
        <v>1</v>
      </c>
      <c r="U180">
        <f>IF(AND(C180&gt;='Parameter Ranges for Species'!H$7,'Control Data&amp;Habitat Comparison'!C180&lt;='Parameter Ranges for Species'!C$7),1,0)</f>
        <v>1</v>
      </c>
      <c r="V180">
        <f>IF(AND(D180&gt;='Parameter Ranges for Species'!I$7,'Control Data&amp;Habitat Comparison'!D180&lt;='Parameter Ranges for Species'!D$7),1,0)</f>
        <v>0</v>
      </c>
      <c r="W180">
        <f>IF(AND(E180&gt;='Parameter Ranges for Species'!J$7,'Control Data&amp;Habitat Comparison'!E180&lt;='Parameter Ranges for Species'!E$7),1,0)</f>
        <v>1</v>
      </c>
      <c r="X180">
        <f>IF(AND(F180&gt;='Parameter Ranges for Species'!K$7,'Control Data&amp;Habitat Comparison'!F180&lt;='Parameter Ranges for Species'!F$7),1,0)</f>
        <v>1</v>
      </c>
      <c r="Y180">
        <f t="shared" si="8"/>
        <v>4</v>
      </c>
      <c r="AF180">
        <f t="shared" si="6"/>
        <v>0</v>
      </c>
    </row>
    <row r="181" spans="1:32" x14ac:dyDescent="0.25">
      <c r="A181" t="s">
        <v>20</v>
      </c>
      <c r="B181">
        <v>44</v>
      </c>
      <c r="C181">
        <v>6.0960000000000007E-2</v>
      </c>
      <c r="D181">
        <v>0.41004407639909174</v>
      </c>
      <c r="E181">
        <v>89</v>
      </c>
      <c r="F181">
        <v>1</v>
      </c>
      <c r="H181">
        <f>IF(AND(B181&gt;='Parameter Ranges for Species'!G$8,'Control Data&amp;Habitat Comparison'!B181&lt;='Parameter Ranges for Species'!B$8),1,0)</f>
        <v>0</v>
      </c>
      <c r="I181">
        <f>IF(AND(C181&gt;='Parameter Ranges for Species'!H$8,'Control Data&amp;Habitat Comparison'!C181&lt;='Parameter Ranges for Species'!C$8),1,0)</f>
        <v>1</v>
      </c>
      <c r="J181">
        <f>IF(AND(D181&gt;='Parameter Ranges for Species'!I$8,'Control Data&amp;Habitat Comparison'!D181&lt;='Parameter Ranges for Species'!D$8),1,0)</f>
        <v>1</v>
      </c>
      <c r="K181">
        <f>IF(AND(E181&gt;='Parameter Ranges for Species'!J$8,'Control Data&amp;Habitat Comparison'!E181&lt;='Parameter Ranges for Species'!E$8),1,0)</f>
        <v>1</v>
      </c>
      <c r="L181">
        <f>IF(AND(F181&gt;='Parameter Ranges for Species'!K$8,'Control Data&amp;Habitat Comparison'!F181&lt;='Parameter Ranges for Species'!F$8),1,0)</f>
        <v>0</v>
      </c>
      <c r="M181">
        <f t="shared" si="7"/>
        <v>3</v>
      </c>
      <c r="T181">
        <f>IF(AND(B181&gt;='Parameter Ranges for Species'!G$7,'Control Data&amp;Habitat Comparison'!B181&lt;='Parameter Ranges for Species'!B$7),1,0)</f>
        <v>0</v>
      </c>
      <c r="U181">
        <f>IF(AND(C181&gt;='Parameter Ranges for Species'!H$7,'Control Data&amp;Habitat Comparison'!C181&lt;='Parameter Ranges for Species'!C$7),1,0)</f>
        <v>1</v>
      </c>
      <c r="V181">
        <f>IF(AND(D181&gt;='Parameter Ranges for Species'!I$7,'Control Data&amp;Habitat Comparison'!D181&lt;='Parameter Ranges for Species'!D$7),1,0)</f>
        <v>1</v>
      </c>
      <c r="W181">
        <f>IF(AND(E181&gt;='Parameter Ranges for Species'!J$7,'Control Data&amp;Habitat Comparison'!E181&lt;='Parameter Ranges for Species'!E$7),1,0)</f>
        <v>1</v>
      </c>
      <c r="X181">
        <f>IF(AND(F181&gt;='Parameter Ranges for Species'!K$7,'Control Data&amp;Habitat Comparison'!F181&lt;='Parameter Ranges for Species'!F$7),1,0)</f>
        <v>1</v>
      </c>
      <c r="Y181">
        <f t="shared" si="8"/>
        <v>4</v>
      </c>
      <c r="AF181">
        <f t="shared" si="6"/>
        <v>0</v>
      </c>
    </row>
    <row r="182" spans="1:32" x14ac:dyDescent="0.25">
      <c r="A182" t="s">
        <v>20</v>
      </c>
      <c r="B182">
        <v>32</v>
      </c>
      <c r="C182">
        <v>0.27432000000000001</v>
      </c>
      <c r="D182">
        <v>0.10150928275677841</v>
      </c>
      <c r="E182">
        <v>79</v>
      </c>
      <c r="F182">
        <v>1</v>
      </c>
      <c r="H182">
        <f>IF(AND(B182&gt;='Parameter Ranges for Species'!G$8,'Control Data&amp;Habitat Comparison'!B182&lt;='Parameter Ranges for Species'!B$8),1,0)</f>
        <v>1</v>
      </c>
      <c r="I182">
        <f>IF(AND(C182&gt;='Parameter Ranges for Species'!H$8,'Control Data&amp;Habitat Comparison'!C182&lt;='Parameter Ranges for Species'!C$8),1,0)</f>
        <v>1</v>
      </c>
      <c r="J182">
        <f>IF(AND(D182&gt;='Parameter Ranges for Species'!I$8,'Control Data&amp;Habitat Comparison'!D182&lt;='Parameter Ranges for Species'!D$8),1,0)</f>
        <v>1</v>
      </c>
      <c r="K182">
        <f>IF(AND(E182&gt;='Parameter Ranges for Species'!J$8,'Control Data&amp;Habitat Comparison'!E182&lt;='Parameter Ranges for Species'!E$8),1,0)</f>
        <v>1</v>
      </c>
      <c r="L182">
        <f>IF(AND(F182&gt;='Parameter Ranges for Species'!K$8,'Control Data&amp;Habitat Comparison'!F182&lt;='Parameter Ranges for Species'!F$8),1,0)</f>
        <v>0</v>
      </c>
      <c r="M182">
        <f t="shared" si="7"/>
        <v>4</v>
      </c>
      <c r="T182">
        <f>IF(AND(B182&gt;='Parameter Ranges for Species'!G$7,'Control Data&amp;Habitat Comparison'!B182&lt;='Parameter Ranges for Species'!B$7),1,0)</f>
        <v>1</v>
      </c>
      <c r="U182">
        <f>IF(AND(C182&gt;='Parameter Ranges for Species'!H$7,'Control Data&amp;Habitat Comparison'!C182&lt;='Parameter Ranges for Species'!C$7),1,0)</f>
        <v>0</v>
      </c>
      <c r="V182">
        <f>IF(AND(D182&gt;='Parameter Ranges for Species'!I$7,'Control Data&amp;Habitat Comparison'!D182&lt;='Parameter Ranges for Species'!D$7),1,0)</f>
        <v>0</v>
      </c>
      <c r="W182">
        <f>IF(AND(E182&gt;='Parameter Ranges for Species'!J$7,'Control Data&amp;Habitat Comparison'!E182&lt;='Parameter Ranges for Species'!E$7),1,0)</f>
        <v>1</v>
      </c>
      <c r="X182">
        <f>IF(AND(F182&gt;='Parameter Ranges for Species'!K$7,'Control Data&amp;Habitat Comparison'!F182&lt;='Parameter Ranges for Species'!F$7),1,0)</f>
        <v>1</v>
      </c>
      <c r="Y182">
        <f t="shared" si="8"/>
        <v>3</v>
      </c>
      <c r="AF182">
        <f t="shared" si="6"/>
        <v>0</v>
      </c>
    </row>
    <row r="183" spans="1:32" x14ac:dyDescent="0.25">
      <c r="A183" t="s">
        <v>20</v>
      </c>
      <c r="B183">
        <v>44</v>
      </c>
      <c r="C183">
        <v>0.15240000000000001</v>
      </c>
      <c r="D183">
        <v>0.32416188059302797</v>
      </c>
      <c r="E183">
        <v>82</v>
      </c>
      <c r="F183">
        <v>3</v>
      </c>
      <c r="H183">
        <f>IF(AND(B183&gt;='Parameter Ranges for Species'!G$8,'Control Data&amp;Habitat Comparison'!B183&lt;='Parameter Ranges for Species'!B$8),1,0)</f>
        <v>0</v>
      </c>
      <c r="I183">
        <f>IF(AND(C183&gt;='Parameter Ranges for Species'!H$8,'Control Data&amp;Habitat Comparison'!C183&lt;='Parameter Ranges for Species'!C$8),1,0)</f>
        <v>1</v>
      </c>
      <c r="J183">
        <f>IF(AND(D183&gt;='Parameter Ranges for Species'!I$8,'Control Data&amp;Habitat Comparison'!D183&lt;='Parameter Ranges for Species'!D$8),1,0)</f>
        <v>1</v>
      </c>
      <c r="K183">
        <f>IF(AND(E183&gt;='Parameter Ranges for Species'!J$8,'Control Data&amp;Habitat Comparison'!E183&lt;='Parameter Ranges for Species'!E$8),1,0)</f>
        <v>1</v>
      </c>
      <c r="L183">
        <f>IF(AND(F183&gt;='Parameter Ranges for Species'!K$8,'Control Data&amp;Habitat Comparison'!F183&lt;='Parameter Ranges for Species'!F$8),1,0)</f>
        <v>1</v>
      </c>
      <c r="M183">
        <f t="shared" si="7"/>
        <v>4</v>
      </c>
      <c r="T183">
        <f>IF(AND(B183&gt;='Parameter Ranges for Species'!G$7,'Control Data&amp;Habitat Comparison'!B183&lt;='Parameter Ranges for Species'!B$7),1,0)</f>
        <v>0</v>
      </c>
      <c r="U183">
        <f>IF(AND(C183&gt;='Parameter Ranges for Species'!H$7,'Control Data&amp;Habitat Comparison'!C183&lt;='Parameter Ranges for Species'!C$7),1,0)</f>
        <v>1</v>
      </c>
      <c r="V183">
        <f>IF(AND(D183&gt;='Parameter Ranges for Species'!I$7,'Control Data&amp;Habitat Comparison'!D183&lt;='Parameter Ranges for Species'!D$7),1,0)</f>
        <v>1</v>
      </c>
      <c r="W183">
        <f>IF(AND(E183&gt;='Parameter Ranges for Species'!J$7,'Control Data&amp;Habitat Comparison'!E183&lt;='Parameter Ranges for Species'!E$7),1,0)</f>
        <v>1</v>
      </c>
      <c r="X183">
        <f>IF(AND(F183&gt;='Parameter Ranges for Species'!K$7,'Control Data&amp;Habitat Comparison'!F183&lt;='Parameter Ranges for Species'!F$7),1,0)</f>
        <v>1</v>
      </c>
      <c r="Y183">
        <f t="shared" si="8"/>
        <v>4</v>
      </c>
      <c r="AF183">
        <f t="shared" si="6"/>
        <v>1</v>
      </c>
    </row>
    <row r="184" spans="1:32" x14ac:dyDescent="0.25">
      <c r="A184" t="s">
        <v>20</v>
      </c>
      <c r="B184">
        <v>34</v>
      </c>
      <c r="C184">
        <v>0.12192000000000001</v>
      </c>
      <c r="D184">
        <v>0.43942834246026441</v>
      </c>
      <c r="E184">
        <v>82</v>
      </c>
      <c r="F184">
        <v>3</v>
      </c>
      <c r="H184">
        <f>IF(AND(B184&gt;='Parameter Ranges for Species'!G$8,'Control Data&amp;Habitat Comparison'!B184&lt;='Parameter Ranges for Species'!B$8),1,0)</f>
        <v>1</v>
      </c>
      <c r="I184">
        <f>IF(AND(C184&gt;='Parameter Ranges for Species'!H$8,'Control Data&amp;Habitat Comparison'!C184&lt;='Parameter Ranges for Species'!C$8),1,0)</f>
        <v>1</v>
      </c>
      <c r="J184">
        <f>IF(AND(D184&gt;='Parameter Ranges for Species'!I$8,'Control Data&amp;Habitat Comparison'!D184&lt;='Parameter Ranges for Species'!D$8),1,0)</f>
        <v>1</v>
      </c>
      <c r="K184">
        <f>IF(AND(E184&gt;='Parameter Ranges for Species'!J$8,'Control Data&amp;Habitat Comparison'!E184&lt;='Parameter Ranges for Species'!E$8),1,0)</f>
        <v>1</v>
      </c>
      <c r="L184">
        <f>IF(AND(F184&gt;='Parameter Ranges for Species'!K$8,'Control Data&amp;Habitat Comparison'!F184&lt;='Parameter Ranges for Species'!F$8),1,0)</f>
        <v>1</v>
      </c>
      <c r="M184">
        <f t="shared" si="7"/>
        <v>5</v>
      </c>
      <c r="T184">
        <f>IF(AND(B184&gt;='Parameter Ranges for Species'!G$7,'Control Data&amp;Habitat Comparison'!B184&lt;='Parameter Ranges for Species'!B$7),1,0)</f>
        <v>1</v>
      </c>
      <c r="U184">
        <f>IF(AND(C184&gt;='Parameter Ranges for Species'!H$7,'Control Data&amp;Habitat Comparison'!C184&lt;='Parameter Ranges for Species'!C$7),1,0)</f>
        <v>1</v>
      </c>
      <c r="V184">
        <f>IF(AND(D184&gt;='Parameter Ranges for Species'!I$7,'Control Data&amp;Habitat Comparison'!D184&lt;='Parameter Ranges for Species'!D$7),1,0)</f>
        <v>1</v>
      </c>
      <c r="W184">
        <f>IF(AND(E184&gt;='Parameter Ranges for Species'!J$7,'Control Data&amp;Habitat Comparison'!E184&lt;='Parameter Ranges for Species'!E$7),1,0)</f>
        <v>1</v>
      </c>
      <c r="X184">
        <f>IF(AND(F184&gt;='Parameter Ranges for Species'!K$7,'Control Data&amp;Habitat Comparison'!F184&lt;='Parameter Ranges for Species'!F$7),1,0)</f>
        <v>1</v>
      </c>
      <c r="Y184">
        <f t="shared" si="8"/>
        <v>5</v>
      </c>
      <c r="AF184">
        <f t="shared" si="6"/>
        <v>1</v>
      </c>
    </row>
    <row r="185" spans="1:32" x14ac:dyDescent="0.25">
      <c r="A185" t="s">
        <v>20</v>
      </c>
      <c r="B185">
        <v>39</v>
      </c>
      <c r="C185">
        <v>3.0480000000000004E-2</v>
      </c>
      <c r="D185">
        <v>0.46974756244156546</v>
      </c>
      <c r="E185">
        <v>95</v>
      </c>
      <c r="F185">
        <v>3</v>
      </c>
      <c r="H185">
        <f>IF(AND(B185&gt;='Parameter Ranges for Species'!G$8,'Control Data&amp;Habitat Comparison'!B185&lt;='Parameter Ranges for Species'!B$8),1,0)</f>
        <v>0</v>
      </c>
      <c r="I185">
        <f>IF(AND(C185&gt;='Parameter Ranges for Species'!H$8,'Control Data&amp;Habitat Comparison'!C185&lt;='Parameter Ranges for Species'!C$8),1,0)</f>
        <v>1</v>
      </c>
      <c r="J185">
        <f>IF(AND(D185&gt;='Parameter Ranges for Species'!I$8,'Control Data&amp;Habitat Comparison'!D185&lt;='Parameter Ranges for Species'!D$8),1,0)</f>
        <v>0</v>
      </c>
      <c r="K185">
        <f>IF(AND(E185&gt;='Parameter Ranges for Species'!J$8,'Control Data&amp;Habitat Comparison'!E185&lt;='Parameter Ranges for Species'!E$8),1,0)</f>
        <v>1</v>
      </c>
      <c r="L185">
        <f>IF(AND(F185&gt;='Parameter Ranges for Species'!K$8,'Control Data&amp;Habitat Comparison'!F185&lt;='Parameter Ranges for Species'!F$8),1,0)</f>
        <v>1</v>
      </c>
      <c r="M185">
        <f t="shared" si="7"/>
        <v>3</v>
      </c>
      <c r="T185">
        <f>IF(AND(B185&gt;='Parameter Ranges for Species'!G$7,'Control Data&amp;Habitat Comparison'!B185&lt;='Parameter Ranges for Species'!B$7),1,0)</f>
        <v>1</v>
      </c>
      <c r="U185">
        <f>IF(AND(C185&gt;='Parameter Ranges for Species'!H$7,'Control Data&amp;Habitat Comparison'!C185&lt;='Parameter Ranges for Species'!C$7),1,0)</f>
        <v>1</v>
      </c>
      <c r="V185">
        <f>IF(AND(D185&gt;='Parameter Ranges for Species'!I$7,'Control Data&amp;Habitat Comparison'!D185&lt;='Parameter Ranges for Species'!D$7),1,0)</f>
        <v>1</v>
      </c>
      <c r="W185">
        <f>IF(AND(E185&gt;='Parameter Ranges for Species'!J$7,'Control Data&amp;Habitat Comparison'!E185&lt;='Parameter Ranges for Species'!E$7),1,0)</f>
        <v>1</v>
      </c>
      <c r="X185">
        <f>IF(AND(F185&gt;='Parameter Ranges for Species'!K$7,'Control Data&amp;Habitat Comparison'!F185&lt;='Parameter Ranges for Species'!F$7),1,0)</f>
        <v>1</v>
      </c>
      <c r="Y185">
        <f t="shared" si="8"/>
        <v>5</v>
      </c>
      <c r="AF185">
        <f t="shared" si="6"/>
        <v>0</v>
      </c>
    </row>
    <row r="186" spans="1:32" x14ac:dyDescent="0.25">
      <c r="A186" t="s">
        <v>20</v>
      </c>
      <c r="B186">
        <v>31</v>
      </c>
      <c r="C186">
        <v>0.18288000000000001</v>
      </c>
      <c r="D186">
        <v>0.36863897422198477</v>
      </c>
      <c r="E186">
        <v>91</v>
      </c>
      <c r="F186">
        <v>3</v>
      </c>
      <c r="H186">
        <f>IF(AND(B186&gt;='Parameter Ranges for Species'!G$8,'Control Data&amp;Habitat Comparison'!B186&lt;='Parameter Ranges for Species'!B$8),1,0)</f>
        <v>1</v>
      </c>
      <c r="I186">
        <f>IF(AND(C186&gt;='Parameter Ranges for Species'!H$8,'Control Data&amp;Habitat Comparison'!C186&lt;='Parameter Ranges for Species'!C$8),1,0)</f>
        <v>1</v>
      </c>
      <c r="J186">
        <f>IF(AND(D186&gt;='Parameter Ranges for Species'!I$8,'Control Data&amp;Habitat Comparison'!D186&lt;='Parameter Ranges for Species'!D$8),1,0)</f>
        <v>1</v>
      </c>
      <c r="K186">
        <f>IF(AND(E186&gt;='Parameter Ranges for Species'!J$8,'Control Data&amp;Habitat Comparison'!E186&lt;='Parameter Ranges for Species'!E$8),1,0)</f>
        <v>1</v>
      </c>
      <c r="L186">
        <f>IF(AND(F186&gt;='Parameter Ranges for Species'!K$8,'Control Data&amp;Habitat Comparison'!F186&lt;='Parameter Ranges for Species'!F$8),1,0)</f>
        <v>1</v>
      </c>
      <c r="M186">
        <f t="shared" si="7"/>
        <v>5</v>
      </c>
      <c r="T186">
        <f>IF(AND(B186&gt;='Parameter Ranges for Species'!G$7,'Control Data&amp;Habitat Comparison'!B186&lt;='Parameter Ranges for Species'!B$7),1,0)</f>
        <v>1</v>
      </c>
      <c r="U186">
        <f>IF(AND(C186&gt;='Parameter Ranges for Species'!H$7,'Control Data&amp;Habitat Comparison'!C186&lt;='Parameter Ranges for Species'!C$7),1,0)</f>
        <v>1</v>
      </c>
      <c r="V186">
        <f>IF(AND(D186&gt;='Parameter Ranges for Species'!I$7,'Control Data&amp;Habitat Comparison'!D186&lt;='Parameter Ranges for Species'!D$7),1,0)</f>
        <v>1</v>
      </c>
      <c r="W186">
        <f>IF(AND(E186&gt;='Parameter Ranges for Species'!J$7,'Control Data&amp;Habitat Comparison'!E186&lt;='Parameter Ranges for Species'!E$7),1,0)</f>
        <v>1</v>
      </c>
      <c r="X186">
        <f>IF(AND(F186&gt;='Parameter Ranges for Species'!K$7,'Control Data&amp;Habitat Comparison'!F186&lt;='Parameter Ranges for Species'!F$7),1,0)</f>
        <v>1</v>
      </c>
      <c r="Y186">
        <f t="shared" si="8"/>
        <v>5</v>
      </c>
      <c r="AF186">
        <f t="shared" si="6"/>
        <v>1</v>
      </c>
    </row>
    <row r="187" spans="1:32" x14ac:dyDescent="0.25">
      <c r="A187" t="s">
        <v>20</v>
      </c>
      <c r="B187">
        <v>40</v>
      </c>
      <c r="C187">
        <v>0.24384000000000003</v>
      </c>
      <c r="D187">
        <v>0.46574061706958736</v>
      </c>
      <c r="E187">
        <v>96</v>
      </c>
      <c r="F187">
        <v>3</v>
      </c>
      <c r="H187">
        <f>IF(AND(B187&gt;='Parameter Ranges for Species'!G$8,'Control Data&amp;Habitat Comparison'!B187&lt;='Parameter Ranges for Species'!B$8),1,0)</f>
        <v>0</v>
      </c>
      <c r="I187">
        <f>IF(AND(C187&gt;='Parameter Ranges for Species'!H$8,'Control Data&amp;Habitat Comparison'!C187&lt;='Parameter Ranges for Species'!C$8),1,0)</f>
        <v>1</v>
      </c>
      <c r="J187">
        <f>IF(AND(D187&gt;='Parameter Ranges for Species'!I$8,'Control Data&amp;Habitat Comparison'!D187&lt;='Parameter Ranges for Species'!D$8),1,0)</f>
        <v>1</v>
      </c>
      <c r="K187">
        <f>IF(AND(E187&gt;='Parameter Ranges for Species'!J$8,'Control Data&amp;Habitat Comparison'!E187&lt;='Parameter Ranges for Species'!E$8),1,0)</f>
        <v>1</v>
      </c>
      <c r="L187">
        <f>IF(AND(F187&gt;='Parameter Ranges for Species'!K$8,'Control Data&amp;Habitat Comparison'!F187&lt;='Parameter Ranges for Species'!F$8),1,0)</f>
        <v>1</v>
      </c>
      <c r="M187">
        <f t="shared" si="7"/>
        <v>4</v>
      </c>
      <c r="T187">
        <f>IF(AND(B187&gt;='Parameter Ranges for Species'!G$7,'Control Data&amp;Habitat Comparison'!B187&lt;='Parameter Ranges for Species'!B$7),1,0)</f>
        <v>1</v>
      </c>
      <c r="U187">
        <f>IF(AND(C187&gt;='Parameter Ranges for Species'!H$7,'Control Data&amp;Habitat Comparison'!C187&lt;='Parameter Ranges for Species'!C$7),1,0)</f>
        <v>1</v>
      </c>
      <c r="V187">
        <f>IF(AND(D187&gt;='Parameter Ranges for Species'!I$7,'Control Data&amp;Habitat Comparison'!D187&lt;='Parameter Ranges for Species'!D$7),1,0)</f>
        <v>1</v>
      </c>
      <c r="W187">
        <f>IF(AND(E187&gt;='Parameter Ranges for Species'!J$7,'Control Data&amp;Habitat Comparison'!E187&lt;='Parameter Ranges for Species'!E$7),1,0)</f>
        <v>1</v>
      </c>
      <c r="X187">
        <f>IF(AND(F187&gt;='Parameter Ranges for Species'!K$7,'Control Data&amp;Habitat Comparison'!F187&lt;='Parameter Ranges for Species'!F$7),1,0)</f>
        <v>1</v>
      </c>
      <c r="Y187">
        <f t="shared" si="8"/>
        <v>5</v>
      </c>
      <c r="AF187">
        <f t="shared" ref="AF187:AF250" si="9">IF(OR(AND(M187=5,Y187=5),AND(M187=5,Y187=4),AND(M187=4,Y187=5),AND(M187=4, Y187=4)),1,0)</f>
        <v>1</v>
      </c>
    </row>
    <row r="188" spans="1:32" x14ac:dyDescent="0.25">
      <c r="A188" t="s">
        <v>20</v>
      </c>
      <c r="B188">
        <v>32</v>
      </c>
      <c r="C188">
        <v>0.18288000000000001</v>
      </c>
      <c r="D188">
        <v>0.30185655135568318</v>
      </c>
      <c r="E188">
        <v>86</v>
      </c>
      <c r="F188">
        <v>1</v>
      </c>
      <c r="H188">
        <f>IF(AND(B188&gt;='Parameter Ranges for Species'!G$8,'Control Data&amp;Habitat Comparison'!B188&lt;='Parameter Ranges for Species'!B$8),1,0)</f>
        <v>1</v>
      </c>
      <c r="I188">
        <f>IF(AND(C188&gt;='Parameter Ranges for Species'!H$8,'Control Data&amp;Habitat Comparison'!C188&lt;='Parameter Ranges for Species'!C$8),1,0)</f>
        <v>1</v>
      </c>
      <c r="J188">
        <f>IF(AND(D188&gt;='Parameter Ranges for Species'!I$8,'Control Data&amp;Habitat Comparison'!D188&lt;='Parameter Ranges for Species'!D$8),1,0)</f>
        <v>1</v>
      </c>
      <c r="K188">
        <f>IF(AND(E188&gt;='Parameter Ranges for Species'!J$8,'Control Data&amp;Habitat Comparison'!E188&lt;='Parameter Ranges for Species'!E$8),1,0)</f>
        <v>1</v>
      </c>
      <c r="L188">
        <f>IF(AND(F188&gt;='Parameter Ranges for Species'!K$8,'Control Data&amp;Habitat Comparison'!F188&lt;='Parameter Ranges for Species'!F$8),1,0)</f>
        <v>0</v>
      </c>
      <c r="M188">
        <f t="shared" si="7"/>
        <v>4</v>
      </c>
      <c r="T188">
        <f>IF(AND(B188&gt;='Parameter Ranges for Species'!G$7,'Control Data&amp;Habitat Comparison'!B188&lt;='Parameter Ranges for Species'!B$7),1,0)</f>
        <v>1</v>
      </c>
      <c r="U188">
        <f>IF(AND(C188&gt;='Parameter Ranges for Species'!H$7,'Control Data&amp;Habitat Comparison'!C188&lt;='Parameter Ranges for Species'!C$7),1,0)</f>
        <v>1</v>
      </c>
      <c r="V188">
        <f>IF(AND(D188&gt;='Parameter Ranges for Species'!I$7,'Control Data&amp;Habitat Comparison'!D188&lt;='Parameter Ranges for Species'!D$7),1,0)</f>
        <v>1</v>
      </c>
      <c r="W188">
        <f>IF(AND(E188&gt;='Parameter Ranges for Species'!J$7,'Control Data&amp;Habitat Comparison'!E188&lt;='Parameter Ranges for Species'!E$7),1,0)</f>
        <v>1</v>
      </c>
      <c r="X188">
        <f>IF(AND(F188&gt;='Parameter Ranges for Species'!K$7,'Control Data&amp;Habitat Comparison'!F188&lt;='Parameter Ranges for Species'!F$7),1,0)</f>
        <v>1</v>
      </c>
      <c r="Y188">
        <f t="shared" si="8"/>
        <v>5</v>
      </c>
      <c r="AF188">
        <f t="shared" si="9"/>
        <v>1</v>
      </c>
    </row>
    <row r="189" spans="1:32" x14ac:dyDescent="0.25">
      <c r="A189" t="s">
        <v>20</v>
      </c>
      <c r="B189">
        <v>33</v>
      </c>
      <c r="C189">
        <v>0.24384000000000003</v>
      </c>
      <c r="D189">
        <v>0.43141445171630827</v>
      </c>
      <c r="E189">
        <v>87</v>
      </c>
      <c r="F189">
        <v>3</v>
      </c>
      <c r="H189">
        <f>IF(AND(B189&gt;='Parameter Ranges for Species'!G$8,'Control Data&amp;Habitat Comparison'!B189&lt;='Parameter Ranges for Species'!B$8),1,0)</f>
        <v>1</v>
      </c>
      <c r="I189">
        <f>IF(AND(C189&gt;='Parameter Ranges for Species'!H$8,'Control Data&amp;Habitat Comparison'!C189&lt;='Parameter Ranges for Species'!C$8),1,0)</f>
        <v>1</v>
      </c>
      <c r="J189">
        <f>IF(AND(D189&gt;='Parameter Ranges for Species'!I$8,'Control Data&amp;Habitat Comparison'!D189&lt;='Parameter Ranges for Species'!D$8),1,0)</f>
        <v>1</v>
      </c>
      <c r="K189">
        <f>IF(AND(E189&gt;='Parameter Ranges for Species'!J$8,'Control Data&amp;Habitat Comparison'!E189&lt;='Parameter Ranges for Species'!E$8),1,0)</f>
        <v>1</v>
      </c>
      <c r="L189">
        <f>IF(AND(F189&gt;='Parameter Ranges for Species'!K$8,'Control Data&amp;Habitat Comparison'!F189&lt;='Parameter Ranges for Species'!F$8),1,0)</f>
        <v>1</v>
      </c>
      <c r="M189">
        <f t="shared" si="7"/>
        <v>5</v>
      </c>
      <c r="T189">
        <f>IF(AND(B189&gt;='Parameter Ranges for Species'!G$7,'Control Data&amp;Habitat Comparison'!B189&lt;='Parameter Ranges for Species'!B$7),1,0)</f>
        <v>1</v>
      </c>
      <c r="U189">
        <f>IF(AND(C189&gt;='Parameter Ranges for Species'!H$7,'Control Data&amp;Habitat Comparison'!C189&lt;='Parameter Ranges for Species'!C$7),1,0)</f>
        <v>1</v>
      </c>
      <c r="V189">
        <f>IF(AND(D189&gt;='Parameter Ranges for Species'!I$7,'Control Data&amp;Habitat Comparison'!D189&lt;='Parameter Ranges for Species'!D$7),1,0)</f>
        <v>1</v>
      </c>
      <c r="W189">
        <f>IF(AND(E189&gt;='Parameter Ranges for Species'!J$7,'Control Data&amp;Habitat Comparison'!E189&lt;='Parameter Ranges for Species'!E$7),1,0)</f>
        <v>1</v>
      </c>
      <c r="X189">
        <f>IF(AND(F189&gt;='Parameter Ranges for Species'!K$7,'Control Data&amp;Habitat Comparison'!F189&lt;='Parameter Ranges for Species'!F$7),1,0)</f>
        <v>1</v>
      </c>
      <c r="Y189">
        <f t="shared" si="8"/>
        <v>5</v>
      </c>
      <c r="AF189">
        <f t="shared" si="9"/>
        <v>1</v>
      </c>
    </row>
    <row r="190" spans="1:32" x14ac:dyDescent="0.25">
      <c r="A190" t="s">
        <v>20</v>
      </c>
      <c r="B190">
        <v>33</v>
      </c>
      <c r="C190">
        <v>6.0960000000000007E-2</v>
      </c>
      <c r="D190">
        <v>0.26445839455055425</v>
      </c>
      <c r="E190">
        <v>82</v>
      </c>
      <c r="F190">
        <v>1</v>
      </c>
      <c r="H190">
        <f>IF(AND(B190&gt;='Parameter Ranges for Species'!G$8,'Control Data&amp;Habitat Comparison'!B190&lt;='Parameter Ranges for Species'!B$8),1,0)</f>
        <v>1</v>
      </c>
      <c r="I190">
        <f>IF(AND(C190&gt;='Parameter Ranges for Species'!H$8,'Control Data&amp;Habitat Comparison'!C190&lt;='Parameter Ranges for Species'!C$8),1,0)</f>
        <v>1</v>
      </c>
      <c r="J190">
        <f>IF(AND(D190&gt;='Parameter Ranges for Species'!I$8,'Control Data&amp;Habitat Comparison'!D190&lt;='Parameter Ranges for Species'!D$8),1,0)</f>
        <v>1</v>
      </c>
      <c r="K190">
        <f>IF(AND(E190&gt;='Parameter Ranges for Species'!J$8,'Control Data&amp;Habitat Comparison'!E190&lt;='Parameter Ranges for Species'!E$8),1,0)</f>
        <v>1</v>
      </c>
      <c r="L190">
        <f>IF(AND(F190&gt;='Parameter Ranges for Species'!K$8,'Control Data&amp;Habitat Comparison'!F190&lt;='Parameter Ranges for Species'!F$8),1,0)</f>
        <v>0</v>
      </c>
      <c r="M190">
        <f t="shared" si="7"/>
        <v>4</v>
      </c>
      <c r="T190">
        <f>IF(AND(B190&gt;='Parameter Ranges for Species'!G$7,'Control Data&amp;Habitat Comparison'!B190&lt;='Parameter Ranges for Species'!B$7),1,0)</f>
        <v>1</v>
      </c>
      <c r="U190">
        <f>IF(AND(C190&gt;='Parameter Ranges for Species'!H$7,'Control Data&amp;Habitat Comparison'!C190&lt;='Parameter Ranges for Species'!C$7),1,0)</f>
        <v>1</v>
      </c>
      <c r="V190">
        <f>IF(AND(D190&gt;='Parameter Ranges for Species'!I$7,'Control Data&amp;Habitat Comparison'!D190&lt;='Parameter Ranges for Species'!D$7),1,0)</f>
        <v>1</v>
      </c>
      <c r="W190">
        <f>IF(AND(E190&gt;='Parameter Ranges for Species'!J$7,'Control Data&amp;Habitat Comparison'!E190&lt;='Parameter Ranges for Species'!E$7),1,0)</f>
        <v>1</v>
      </c>
      <c r="X190">
        <f>IF(AND(F190&gt;='Parameter Ranges for Species'!K$7,'Control Data&amp;Habitat Comparison'!F190&lt;='Parameter Ranges for Species'!F$7),1,0)</f>
        <v>1</v>
      </c>
      <c r="Y190">
        <f t="shared" si="8"/>
        <v>5</v>
      </c>
      <c r="AF190">
        <f t="shared" si="9"/>
        <v>1</v>
      </c>
    </row>
    <row r="191" spans="1:32" x14ac:dyDescent="0.25">
      <c r="A191" t="s">
        <v>20</v>
      </c>
      <c r="B191">
        <v>36</v>
      </c>
      <c r="C191">
        <v>0.24384000000000003</v>
      </c>
      <c r="D191">
        <v>0.38600240416722315</v>
      </c>
      <c r="E191">
        <v>83</v>
      </c>
      <c r="F191">
        <v>3</v>
      </c>
      <c r="H191">
        <f>IF(AND(B191&gt;='Parameter Ranges for Species'!G$8,'Control Data&amp;Habitat Comparison'!B191&lt;='Parameter Ranges for Species'!B$8),1,0)</f>
        <v>1</v>
      </c>
      <c r="I191">
        <f>IF(AND(C191&gt;='Parameter Ranges for Species'!H$8,'Control Data&amp;Habitat Comparison'!C191&lt;='Parameter Ranges for Species'!C$8),1,0)</f>
        <v>1</v>
      </c>
      <c r="J191">
        <f>IF(AND(D191&gt;='Parameter Ranges for Species'!I$8,'Control Data&amp;Habitat Comparison'!D191&lt;='Parameter Ranges for Species'!D$8),1,0)</f>
        <v>1</v>
      </c>
      <c r="K191">
        <f>IF(AND(E191&gt;='Parameter Ranges for Species'!J$8,'Control Data&amp;Habitat Comparison'!E191&lt;='Parameter Ranges for Species'!E$8),1,0)</f>
        <v>1</v>
      </c>
      <c r="L191">
        <f>IF(AND(F191&gt;='Parameter Ranges for Species'!K$8,'Control Data&amp;Habitat Comparison'!F191&lt;='Parameter Ranges for Species'!F$8),1,0)</f>
        <v>1</v>
      </c>
      <c r="M191">
        <f t="shared" si="7"/>
        <v>5</v>
      </c>
      <c r="T191">
        <f>IF(AND(B191&gt;='Parameter Ranges for Species'!G$7,'Control Data&amp;Habitat Comparison'!B191&lt;='Parameter Ranges for Species'!B$7),1,0)</f>
        <v>1</v>
      </c>
      <c r="U191">
        <f>IF(AND(C191&gt;='Parameter Ranges for Species'!H$7,'Control Data&amp;Habitat Comparison'!C191&lt;='Parameter Ranges for Species'!C$7),1,0)</f>
        <v>1</v>
      </c>
      <c r="V191">
        <f>IF(AND(D191&gt;='Parameter Ranges for Species'!I$7,'Control Data&amp;Habitat Comparison'!D191&lt;='Parameter Ranges for Species'!D$7),1,0)</f>
        <v>1</v>
      </c>
      <c r="W191">
        <f>IF(AND(E191&gt;='Parameter Ranges for Species'!J$7,'Control Data&amp;Habitat Comparison'!E191&lt;='Parameter Ranges for Species'!E$7),1,0)</f>
        <v>1</v>
      </c>
      <c r="X191">
        <f>IF(AND(F191&gt;='Parameter Ranges for Species'!K$7,'Control Data&amp;Habitat Comparison'!F191&lt;='Parameter Ranges for Species'!F$7),1,0)</f>
        <v>1</v>
      </c>
      <c r="Y191">
        <f t="shared" si="8"/>
        <v>5</v>
      </c>
      <c r="AF191">
        <f t="shared" si="9"/>
        <v>1</v>
      </c>
    </row>
    <row r="192" spans="1:32" x14ac:dyDescent="0.25">
      <c r="A192" t="s">
        <v>20</v>
      </c>
      <c r="B192">
        <v>39</v>
      </c>
      <c r="C192">
        <v>0.12192000000000001</v>
      </c>
      <c r="D192">
        <v>0.34593295044744221</v>
      </c>
      <c r="E192">
        <v>81</v>
      </c>
      <c r="F192">
        <v>3</v>
      </c>
      <c r="H192">
        <f>IF(AND(B192&gt;='Parameter Ranges for Species'!G$8,'Control Data&amp;Habitat Comparison'!B192&lt;='Parameter Ranges for Species'!B$8),1,0)</f>
        <v>0</v>
      </c>
      <c r="I192">
        <f>IF(AND(C192&gt;='Parameter Ranges for Species'!H$8,'Control Data&amp;Habitat Comparison'!C192&lt;='Parameter Ranges for Species'!C$8),1,0)</f>
        <v>1</v>
      </c>
      <c r="J192">
        <f>IF(AND(D192&gt;='Parameter Ranges for Species'!I$8,'Control Data&amp;Habitat Comparison'!D192&lt;='Parameter Ranges for Species'!D$8),1,0)</f>
        <v>1</v>
      </c>
      <c r="K192">
        <f>IF(AND(E192&gt;='Parameter Ranges for Species'!J$8,'Control Data&amp;Habitat Comparison'!E192&lt;='Parameter Ranges for Species'!E$8),1,0)</f>
        <v>1</v>
      </c>
      <c r="L192">
        <f>IF(AND(F192&gt;='Parameter Ranges for Species'!K$8,'Control Data&amp;Habitat Comparison'!F192&lt;='Parameter Ranges for Species'!F$8),1,0)</f>
        <v>1</v>
      </c>
      <c r="M192">
        <f t="shared" si="7"/>
        <v>4</v>
      </c>
      <c r="T192">
        <f>IF(AND(B192&gt;='Parameter Ranges for Species'!G$7,'Control Data&amp;Habitat Comparison'!B192&lt;='Parameter Ranges for Species'!B$7),1,0)</f>
        <v>1</v>
      </c>
      <c r="U192">
        <f>IF(AND(C192&gt;='Parameter Ranges for Species'!H$7,'Control Data&amp;Habitat Comparison'!C192&lt;='Parameter Ranges for Species'!C$7),1,0)</f>
        <v>1</v>
      </c>
      <c r="V192">
        <f>IF(AND(D192&gt;='Parameter Ranges for Species'!I$7,'Control Data&amp;Habitat Comparison'!D192&lt;='Parameter Ranges for Species'!D$7),1,0)</f>
        <v>1</v>
      </c>
      <c r="W192">
        <f>IF(AND(E192&gt;='Parameter Ranges for Species'!J$7,'Control Data&amp;Habitat Comparison'!E192&lt;='Parameter Ranges for Species'!E$7),1,0)</f>
        <v>1</v>
      </c>
      <c r="X192">
        <f>IF(AND(F192&gt;='Parameter Ranges for Species'!K$7,'Control Data&amp;Habitat Comparison'!F192&lt;='Parameter Ranges for Species'!F$7),1,0)</f>
        <v>1</v>
      </c>
      <c r="Y192">
        <f t="shared" si="8"/>
        <v>5</v>
      </c>
      <c r="AF192">
        <f t="shared" si="9"/>
        <v>1</v>
      </c>
    </row>
    <row r="193" spans="1:33" x14ac:dyDescent="0.25">
      <c r="A193" t="s">
        <v>20</v>
      </c>
      <c r="B193">
        <v>35</v>
      </c>
      <c r="C193">
        <v>0.12192000000000001</v>
      </c>
      <c r="D193">
        <v>0.48484039000934953</v>
      </c>
      <c r="E193">
        <v>84</v>
      </c>
      <c r="F193">
        <v>3</v>
      </c>
      <c r="H193">
        <f>IF(AND(B193&gt;='Parameter Ranges for Species'!G$8,'Control Data&amp;Habitat Comparison'!B193&lt;='Parameter Ranges for Species'!B$8),1,0)</f>
        <v>1</v>
      </c>
      <c r="I193">
        <f>IF(AND(C193&gt;='Parameter Ranges for Species'!H$8,'Control Data&amp;Habitat Comparison'!C193&lt;='Parameter Ranges for Species'!C$8),1,0)</f>
        <v>1</v>
      </c>
      <c r="J193">
        <f>IF(AND(D193&gt;='Parameter Ranges for Species'!I$8,'Control Data&amp;Habitat Comparison'!D193&lt;='Parameter Ranges for Species'!D$8),1,0)</f>
        <v>0</v>
      </c>
      <c r="K193">
        <f>IF(AND(E193&gt;='Parameter Ranges for Species'!J$8,'Control Data&amp;Habitat Comparison'!E193&lt;='Parameter Ranges for Species'!E$8),1,0)</f>
        <v>1</v>
      </c>
      <c r="L193">
        <f>IF(AND(F193&gt;='Parameter Ranges for Species'!K$8,'Control Data&amp;Habitat Comparison'!F193&lt;='Parameter Ranges for Species'!F$8),1,0)</f>
        <v>1</v>
      </c>
      <c r="M193">
        <f t="shared" si="7"/>
        <v>4</v>
      </c>
      <c r="T193">
        <f>IF(AND(B193&gt;='Parameter Ranges for Species'!G$7,'Control Data&amp;Habitat Comparison'!B193&lt;='Parameter Ranges for Species'!B$7),1,0)</f>
        <v>1</v>
      </c>
      <c r="U193">
        <f>IF(AND(C193&gt;='Parameter Ranges for Species'!H$7,'Control Data&amp;Habitat Comparison'!C193&lt;='Parameter Ranges for Species'!C$7),1,0)</f>
        <v>1</v>
      </c>
      <c r="V193">
        <f>IF(AND(D193&gt;='Parameter Ranges for Species'!I$7,'Control Data&amp;Habitat Comparison'!D193&lt;='Parameter Ranges for Species'!D$7),1,0)</f>
        <v>0</v>
      </c>
      <c r="W193">
        <f>IF(AND(E193&gt;='Parameter Ranges for Species'!J$7,'Control Data&amp;Habitat Comparison'!E193&lt;='Parameter Ranges for Species'!E$7),1,0)</f>
        <v>1</v>
      </c>
      <c r="X193">
        <f>IF(AND(F193&gt;='Parameter Ranges for Species'!K$7,'Control Data&amp;Habitat Comparison'!F193&lt;='Parameter Ranges for Species'!F$7),1,0)</f>
        <v>1</v>
      </c>
      <c r="Y193">
        <f t="shared" si="8"/>
        <v>4</v>
      </c>
      <c r="AF193">
        <f t="shared" si="9"/>
        <v>1</v>
      </c>
    </row>
    <row r="194" spans="1:33" x14ac:dyDescent="0.25">
      <c r="A194" t="s">
        <v>20</v>
      </c>
      <c r="B194">
        <v>44</v>
      </c>
      <c r="C194">
        <v>9.1440000000000007E-2</v>
      </c>
      <c r="D194">
        <v>0.39268064645385331</v>
      </c>
      <c r="E194">
        <v>81</v>
      </c>
      <c r="F194">
        <v>3</v>
      </c>
      <c r="H194">
        <f>IF(AND(B194&gt;='Parameter Ranges for Species'!G$8,'Control Data&amp;Habitat Comparison'!B194&lt;='Parameter Ranges for Species'!B$8),1,0)</f>
        <v>0</v>
      </c>
      <c r="I194">
        <f>IF(AND(C194&gt;='Parameter Ranges for Species'!H$8,'Control Data&amp;Habitat Comparison'!C194&lt;='Parameter Ranges for Species'!C$8),1,0)</f>
        <v>1</v>
      </c>
      <c r="J194">
        <f>IF(AND(D194&gt;='Parameter Ranges for Species'!I$8,'Control Data&amp;Habitat Comparison'!D194&lt;='Parameter Ranges for Species'!D$8),1,0)</f>
        <v>1</v>
      </c>
      <c r="K194">
        <f>IF(AND(E194&gt;='Parameter Ranges for Species'!J$8,'Control Data&amp;Habitat Comparison'!E194&lt;='Parameter Ranges for Species'!E$8),1,0)</f>
        <v>1</v>
      </c>
      <c r="L194">
        <f>IF(AND(F194&gt;='Parameter Ranges for Species'!K$8,'Control Data&amp;Habitat Comparison'!F194&lt;='Parameter Ranges for Species'!F$8),1,0)</f>
        <v>1</v>
      </c>
      <c r="M194">
        <f t="shared" ref="M194:M257" si="10">SUM(H194:L194)</f>
        <v>4</v>
      </c>
      <c r="T194">
        <f>IF(AND(B194&gt;='Parameter Ranges for Species'!G$7,'Control Data&amp;Habitat Comparison'!B194&lt;='Parameter Ranges for Species'!B$7),1,0)</f>
        <v>0</v>
      </c>
      <c r="U194">
        <f>IF(AND(C194&gt;='Parameter Ranges for Species'!H$7,'Control Data&amp;Habitat Comparison'!C194&lt;='Parameter Ranges for Species'!C$7),1,0)</f>
        <v>1</v>
      </c>
      <c r="V194">
        <f>IF(AND(D194&gt;='Parameter Ranges for Species'!I$7,'Control Data&amp;Habitat Comparison'!D194&lt;='Parameter Ranges for Species'!D$7),1,0)</f>
        <v>1</v>
      </c>
      <c r="W194">
        <f>IF(AND(E194&gt;='Parameter Ranges for Species'!J$7,'Control Data&amp;Habitat Comparison'!E194&lt;='Parameter Ranges for Species'!E$7),1,0)</f>
        <v>1</v>
      </c>
      <c r="X194">
        <f>IF(AND(F194&gt;='Parameter Ranges for Species'!K$7,'Control Data&amp;Habitat Comparison'!F194&lt;='Parameter Ranges for Species'!F$7),1,0)</f>
        <v>1</v>
      </c>
      <c r="Y194">
        <f t="shared" ref="Y194:Y257" si="11">SUM(T194:X194)</f>
        <v>4</v>
      </c>
      <c r="AF194">
        <f t="shared" si="9"/>
        <v>1</v>
      </c>
    </row>
    <row r="195" spans="1:33" x14ac:dyDescent="0.25">
      <c r="A195" t="s">
        <v>20</v>
      </c>
      <c r="B195">
        <v>46</v>
      </c>
      <c r="C195">
        <v>0.18288000000000001</v>
      </c>
      <c r="D195">
        <v>0.48978228930145584</v>
      </c>
      <c r="E195">
        <v>83</v>
      </c>
      <c r="F195">
        <v>1</v>
      </c>
      <c r="H195">
        <f>IF(AND(B195&gt;='Parameter Ranges for Species'!G$8,'Control Data&amp;Habitat Comparison'!B195&lt;='Parameter Ranges for Species'!B$8),1,0)</f>
        <v>0</v>
      </c>
      <c r="I195">
        <f>IF(AND(C195&gt;='Parameter Ranges for Species'!H$8,'Control Data&amp;Habitat Comparison'!C195&lt;='Parameter Ranges for Species'!C$8),1,0)</f>
        <v>1</v>
      </c>
      <c r="J195">
        <f>IF(AND(D195&gt;='Parameter Ranges for Species'!I$8,'Control Data&amp;Habitat Comparison'!D195&lt;='Parameter Ranges for Species'!D$8),1,0)</f>
        <v>0</v>
      </c>
      <c r="K195">
        <f>IF(AND(E195&gt;='Parameter Ranges for Species'!J$8,'Control Data&amp;Habitat Comparison'!E195&lt;='Parameter Ranges for Species'!E$8),1,0)</f>
        <v>1</v>
      </c>
      <c r="L195">
        <f>IF(AND(F195&gt;='Parameter Ranges for Species'!K$8,'Control Data&amp;Habitat Comparison'!F195&lt;='Parameter Ranges for Species'!F$8),1,0)</f>
        <v>0</v>
      </c>
      <c r="M195">
        <f t="shared" si="10"/>
        <v>2</v>
      </c>
      <c r="T195">
        <f>IF(AND(B195&gt;='Parameter Ranges for Species'!G$7,'Control Data&amp;Habitat Comparison'!B195&lt;='Parameter Ranges for Species'!B$7),1,0)</f>
        <v>0</v>
      </c>
      <c r="U195">
        <f>IF(AND(C195&gt;='Parameter Ranges for Species'!H$7,'Control Data&amp;Habitat Comparison'!C195&lt;='Parameter Ranges for Species'!C$7),1,0)</f>
        <v>1</v>
      </c>
      <c r="V195">
        <f>IF(AND(D195&gt;='Parameter Ranges for Species'!I$7,'Control Data&amp;Habitat Comparison'!D195&lt;='Parameter Ranges for Species'!D$7),1,0)</f>
        <v>0</v>
      </c>
      <c r="W195">
        <f>IF(AND(E195&gt;='Parameter Ranges for Species'!J$7,'Control Data&amp;Habitat Comparison'!E195&lt;='Parameter Ranges for Species'!E$7),1,0)</f>
        <v>1</v>
      </c>
      <c r="X195">
        <f>IF(AND(F195&gt;='Parameter Ranges for Species'!K$7,'Control Data&amp;Habitat Comparison'!F195&lt;='Parameter Ranges for Species'!F$7),1,0)</f>
        <v>1</v>
      </c>
      <c r="Y195">
        <f t="shared" si="11"/>
        <v>3</v>
      </c>
      <c r="AF195">
        <f t="shared" si="9"/>
        <v>0</v>
      </c>
    </row>
    <row r="196" spans="1:33" x14ac:dyDescent="0.25">
      <c r="A196" t="s">
        <v>20</v>
      </c>
      <c r="B196">
        <v>46</v>
      </c>
      <c r="C196">
        <v>6.0960000000000007E-2</v>
      </c>
      <c r="D196">
        <v>0.36329638039268064</v>
      </c>
      <c r="E196">
        <v>96</v>
      </c>
      <c r="F196">
        <v>1</v>
      </c>
      <c r="H196">
        <f>IF(AND(B196&gt;='Parameter Ranges for Species'!G$8,'Control Data&amp;Habitat Comparison'!B196&lt;='Parameter Ranges for Species'!B$8),1,0)</f>
        <v>0</v>
      </c>
      <c r="I196">
        <f>IF(AND(C196&gt;='Parameter Ranges for Species'!H$8,'Control Data&amp;Habitat Comparison'!C196&lt;='Parameter Ranges for Species'!C$8),1,0)</f>
        <v>1</v>
      </c>
      <c r="J196">
        <f>IF(AND(D196&gt;='Parameter Ranges for Species'!I$8,'Control Data&amp;Habitat Comparison'!D196&lt;='Parameter Ranges for Species'!D$8),1,0)</f>
        <v>1</v>
      </c>
      <c r="K196">
        <f>IF(AND(E196&gt;='Parameter Ranges for Species'!J$8,'Control Data&amp;Habitat Comparison'!E196&lt;='Parameter Ranges for Species'!E$8),1,0)</f>
        <v>1</v>
      </c>
      <c r="L196">
        <f>IF(AND(F196&gt;='Parameter Ranges for Species'!K$8,'Control Data&amp;Habitat Comparison'!F196&lt;='Parameter Ranges for Species'!F$8),1,0)</f>
        <v>0</v>
      </c>
      <c r="M196">
        <f t="shared" si="10"/>
        <v>3</v>
      </c>
      <c r="T196">
        <f>IF(AND(B196&gt;='Parameter Ranges for Species'!G$7,'Control Data&amp;Habitat Comparison'!B196&lt;='Parameter Ranges for Species'!B$7),1,0)</f>
        <v>0</v>
      </c>
      <c r="U196">
        <f>IF(AND(C196&gt;='Parameter Ranges for Species'!H$7,'Control Data&amp;Habitat Comparison'!C196&lt;='Parameter Ranges for Species'!C$7),1,0)</f>
        <v>1</v>
      </c>
      <c r="V196">
        <f>IF(AND(D196&gt;='Parameter Ranges for Species'!I$7,'Control Data&amp;Habitat Comparison'!D196&lt;='Parameter Ranges for Species'!D$7),1,0)</f>
        <v>1</v>
      </c>
      <c r="W196">
        <f>IF(AND(E196&gt;='Parameter Ranges for Species'!J$7,'Control Data&amp;Habitat Comparison'!E196&lt;='Parameter Ranges for Species'!E$7),1,0)</f>
        <v>1</v>
      </c>
      <c r="X196">
        <f>IF(AND(F196&gt;='Parameter Ranges for Species'!K$7,'Control Data&amp;Habitat Comparison'!F196&lt;='Parameter Ranges for Species'!F$7),1,0)</f>
        <v>1</v>
      </c>
      <c r="Y196">
        <f t="shared" si="11"/>
        <v>4</v>
      </c>
      <c r="AF196">
        <f t="shared" si="9"/>
        <v>0</v>
      </c>
    </row>
    <row r="197" spans="1:33" x14ac:dyDescent="0.25">
      <c r="A197" t="s">
        <v>20</v>
      </c>
      <c r="B197">
        <v>47</v>
      </c>
      <c r="C197">
        <v>9.1440000000000007E-2</v>
      </c>
      <c r="D197">
        <v>0.49018298383865366</v>
      </c>
      <c r="E197">
        <v>96</v>
      </c>
      <c r="F197">
        <v>1</v>
      </c>
      <c r="H197">
        <f>IF(AND(B197&gt;='Parameter Ranges for Species'!G$8,'Control Data&amp;Habitat Comparison'!B197&lt;='Parameter Ranges for Species'!B$8),1,0)</f>
        <v>0</v>
      </c>
      <c r="I197">
        <f>IF(AND(C197&gt;='Parameter Ranges for Species'!H$8,'Control Data&amp;Habitat Comparison'!C197&lt;='Parameter Ranges for Species'!C$8),1,0)</f>
        <v>1</v>
      </c>
      <c r="J197">
        <f>IF(AND(D197&gt;='Parameter Ranges for Species'!I$8,'Control Data&amp;Habitat Comparison'!D197&lt;='Parameter Ranges for Species'!D$8),1,0)</f>
        <v>0</v>
      </c>
      <c r="K197">
        <f>IF(AND(E197&gt;='Parameter Ranges for Species'!J$8,'Control Data&amp;Habitat Comparison'!E197&lt;='Parameter Ranges for Species'!E$8),1,0)</f>
        <v>1</v>
      </c>
      <c r="L197">
        <f>IF(AND(F197&gt;='Parameter Ranges for Species'!K$8,'Control Data&amp;Habitat Comparison'!F197&lt;='Parameter Ranges for Species'!F$8),1,0)</f>
        <v>0</v>
      </c>
      <c r="M197">
        <f t="shared" si="10"/>
        <v>2</v>
      </c>
      <c r="T197">
        <f>IF(AND(B197&gt;='Parameter Ranges for Species'!G$7,'Control Data&amp;Habitat Comparison'!B197&lt;='Parameter Ranges for Species'!B$7),1,0)</f>
        <v>0</v>
      </c>
      <c r="U197">
        <f>IF(AND(C197&gt;='Parameter Ranges for Species'!H$7,'Control Data&amp;Habitat Comparison'!C197&lt;='Parameter Ranges for Species'!C$7),1,0)</f>
        <v>1</v>
      </c>
      <c r="V197">
        <f>IF(AND(D197&gt;='Parameter Ranges for Species'!I$7,'Control Data&amp;Habitat Comparison'!D197&lt;='Parameter Ranges for Species'!D$7),1,0)</f>
        <v>0</v>
      </c>
      <c r="W197">
        <f>IF(AND(E197&gt;='Parameter Ranges for Species'!J$7,'Control Data&amp;Habitat Comparison'!E197&lt;='Parameter Ranges for Species'!E$7),1,0)</f>
        <v>1</v>
      </c>
      <c r="X197">
        <f>IF(AND(F197&gt;='Parameter Ranges for Species'!K$7,'Control Data&amp;Habitat Comparison'!F197&lt;='Parameter Ranges for Species'!F$7),1,0)</f>
        <v>1</v>
      </c>
      <c r="Y197">
        <f t="shared" si="11"/>
        <v>3</v>
      </c>
      <c r="AF197">
        <f t="shared" si="9"/>
        <v>0</v>
      </c>
    </row>
    <row r="198" spans="1:33" x14ac:dyDescent="0.25">
      <c r="A198" t="s">
        <v>20</v>
      </c>
      <c r="B198">
        <v>50</v>
      </c>
      <c r="C198">
        <v>9.1440000000000007E-2</v>
      </c>
      <c r="D198">
        <v>0.35928943502070254</v>
      </c>
      <c r="E198">
        <v>96</v>
      </c>
      <c r="F198">
        <v>1</v>
      </c>
      <c r="H198">
        <f>IF(AND(B198&gt;='Parameter Ranges for Species'!G$8,'Control Data&amp;Habitat Comparison'!B198&lt;='Parameter Ranges for Species'!B$8),1,0)</f>
        <v>0</v>
      </c>
      <c r="I198">
        <f>IF(AND(C198&gt;='Parameter Ranges for Species'!H$8,'Control Data&amp;Habitat Comparison'!C198&lt;='Parameter Ranges for Species'!C$8),1,0)</f>
        <v>1</v>
      </c>
      <c r="J198">
        <f>IF(AND(D198&gt;='Parameter Ranges for Species'!I$8,'Control Data&amp;Habitat Comparison'!D198&lt;='Parameter Ranges for Species'!D$8),1,0)</f>
        <v>1</v>
      </c>
      <c r="K198">
        <f>IF(AND(E198&gt;='Parameter Ranges for Species'!J$8,'Control Data&amp;Habitat Comparison'!E198&lt;='Parameter Ranges for Species'!E$8),1,0)</f>
        <v>1</v>
      </c>
      <c r="L198">
        <f>IF(AND(F198&gt;='Parameter Ranges for Species'!K$8,'Control Data&amp;Habitat Comparison'!F198&lt;='Parameter Ranges for Species'!F$8),1,0)</f>
        <v>0</v>
      </c>
      <c r="M198">
        <f t="shared" si="10"/>
        <v>3</v>
      </c>
      <c r="T198">
        <f>IF(AND(B198&gt;='Parameter Ranges for Species'!G$7,'Control Data&amp;Habitat Comparison'!B198&lt;='Parameter Ranges for Species'!B$7),1,0)</f>
        <v>0</v>
      </c>
      <c r="U198">
        <f>IF(AND(C198&gt;='Parameter Ranges for Species'!H$7,'Control Data&amp;Habitat Comparison'!C198&lt;='Parameter Ranges for Species'!C$7),1,0)</f>
        <v>1</v>
      </c>
      <c r="V198">
        <f>IF(AND(D198&gt;='Parameter Ranges for Species'!I$7,'Control Data&amp;Habitat Comparison'!D198&lt;='Parameter Ranges for Species'!D$7),1,0)</f>
        <v>1</v>
      </c>
      <c r="W198">
        <f>IF(AND(E198&gt;='Parameter Ranges for Species'!J$7,'Control Data&amp;Habitat Comparison'!E198&lt;='Parameter Ranges for Species'!E$7),1,0)</f>
        <v>1</v>
      </c>
      <c r="X198">
        <f>IF(AND(F198&gt;='Parameter Ranges for Species'!K$7,'Control Data&amp;Habitat Comparison'!F198&lt;='Parameter Ranges for Species'!F$7),1,0)</f>
        <v>1</v>
      </c>
      <c r="Y198">
        <f t="shared" si="11"/>
        <v>4</v>
      </c>
      <c r="AF198">
        <f t="shared" si="9"/>
        <v>0</v>
      </c>
    </row>
    <row r="199" spans="1:33" x14ac:dyDescent="0.25">
      <c r="A199" t="s">
        <v>20</v>
      </c>
      <c r="B199">
        <v>48</v>
      </c>
      <c r="C199">
        <v>9.1440000000000007E-2</v>
      </c>
      <c r="D199">
        <v>0.4674769600641111</v>
      </c>
      <c r="E199">
        <v>96</v>
      </c>
      <c r="F199">
        <v>1</v>
      </c>
      <c r="H199">
        <f>IF(AND(B199&gt;='Parameter Ranges for Species'!G$8,'Control Data&amp;Habitat Comparison'!B199&lt;='Parameter Ranges for Species'!B$8),1,0)</f>
        <v>0</v>
      </c>
      <c r="I199">
        <f>IF(AND(C199&gt;='Parameter Ranges for Species'!H$8,'Control Data&amp;Habitat Comparison'!C199&lt;='Parameter Ranges for Species'!C$8),1,0)</f>
        <v>1</v>
      </c>
      <c r="J199">
        <f>IF(AND(D199&gt;='Parameter Ranges for Species'!I$8,'Control Data&amp;Habitat Comparison'!D199&lt;='Parameter Ranges for Species'!D$8),1,0)</f>
        <v>1</v>
      </c>
      <c r="K199">
        <f>IF(AND(E199&gt;='Parameter Ranges for Species'!J$8,'Control Data&amp;Habitat Comparison'!E199&lt;='Parameter Ranges for Species'!E$8),1,0)</f>
        <v>1</v>
      </c>
      <c r="L199">
        <f>IF(AND(F199&gt;='Parameter Ranges for Species'!K$8,'Control Data&amp;Habitat Comparison'!F199&lt;='Parameter Ranges for Species'!F$8),1,0)</f>
        <v>0</v>
      </c>
      <c r="M199">
        <f t="shared" si="10"/>
        <v>3</v>
      </c>
      <c r="T199">
        <f>IF(AND(B199&gt;='Parameter Ranges for Species'!G$7,'Control Data&amp;Habitat Comparison'!B199&lt;='Parameter Ranges for Species'!B$7),1,0)</f>
        <v>0</v>
      </c>
      <c r="U199">
        <f>IF(AND(C199&gt;='Parameter Ranges for Species'!H$7,'Control Data&amp;Habitat Comparison'!C199&lt;='Parameter Ranges for Species'!C$7),1,0)</f>
        <v>1</v>
      </c>
      <c r="V199">
        <f>IF(AND(D199&gt;='Parameter Ranges for Species'!I$7,'Control Data&amp;Habitat Comparison'!D199&lt;='Parameter Ranges for Species'!D$7),1,0)</f>
        <v>1</v>
      </c>
      <c r="W199">
        <f>IF(AND(E199&gt;='Parameter Ranges for Species'!J$7,'Control Data&amp;Habitat Comparison'!E199&lt;='Parameter Ranges for Species'!E$7),1,0)</f>
        <v>1</v>
      </c>
      <c r="X199">
        <f>IF(AND(F199&gt;='Parameter Ranges for Species'!K$7,'Control Data&amp;Habitat Comparison'!F199&lt;='Parameter Ranges for Species'!F$7),1,0)</f>
        <v>1</v>
      </c>
      <c r="Y199">
        <f t="shared" si="11"/>
        <v>4</v>
      </c>
      <c r="AF199">
        <f t="shared" si="9"/>
        <v>0</v>
      </c>
    </row>
    <row r="200" spans="1:33" x14ac:dyDescent="0.25">
      <c r="A200" t="s">
        <v>20</v>
      </c>
      <c r="B200">
        <v>36</v>
      </c>
      <c r="C200">
        <v>6.0960000000000007E-2</v>
      </c>
      <c r="D200">
        <v>0.38466675570989711</v>
      </c>
      <c r="E200">
        <v>96</v>
      </c>
      <c r="F200">
        <v>1</v>
      </c>
      <c r="H200">
        <f>IF(AND(B200&gt;='Parameter Ranges for Species'!G$8,'Control Data&amp;Habitat Comparison'!B200&lt;='Parameter Ranges for Species'!B$8),1,0)</f>
        <v>1</v>
      </c>
      <c r="I200">
        <f>IF(AND(C200&gt;='Parameter Ranges for Species'!H$8,'Control Data&amp;Habitat Comparison'!C200&lt;='Parameter Ranges for Species'!C$8),1,0)</f>
        <v>1</v>
      </c>
      <c r="J200">
        <f>IF(AND(D200&gt;='Parameter Ranges for Species'!I$8,'Control Data&amp;Habitat Comparison'!D200&lt;='Parameter Ranges for Species'!D$8),1,0)</f>
        <v>1</v>
      </c>
      <c r="K200">
        <f>IF(AND(E200&gt;='Parameter Ranges for Species'!J$8,'Control Data&amp;Habitat Comparison'!E200&lt;='Parameter Ranges for Species'!E$8),1,0)</f>
        <v>1</v>
      </c>
      <c r="L200">
        <f>IF(AND(F200&gt;='Parameter Ranges for Species'!K$8,'Control Data&amp;Habitat Comparison'!F200&lt;='Parameter Ranges for Species'!F$8),1,0)</f>
        <v>0</v>
      </c>
      <c r="M200">
        <f t="shared" si="10"/>
        <v>4</v>
      </c>
      <c r="T200">
        <f>IF(AND(B200&gt;='Parameter Ranges for Species'!G$7,'Control Data&amp;Habitat Comparison'!B200&lt;='Parameter Ranges for Species'!B$7),1,0)</f>
        <v>1</v>
      </c>
      <c r="U200">
        <f>IF(AND(C200&gt;='Parameter Ranges for Species'!H$7,'Control Data&amp;Habitat Comparison'!C200&lt;='Parameter Ranges for Species'!C$7),1,0)</f>
        <v>1</v>
      </c>
      <c r="V200">
        <f>IF(AND(D200&gt;='Parameter Ranges for Species'!I$7,'Control Data&amp;Habitat Comparison'!D200&lt;='Parameter Ranges for Species'!D$7),1,0)</f>
        <v>1</v>
      </c>
      <c r="W200">
        <f>IF(AND(E200&gt;='Parameter Ranges for Species'!J$7,'Control Data&amp;Habitat Comparison'!E200&lt;='Parameter Ranges for Species'!E$7),1,0)</f>
        <v>1</v>
      </c>
      <c r="X200">
        <f>IF(AND(F200&gt;='Parameter Ranges for Species'!K$7,'Control Data&amp;Habitat Comparison'!F200&lt;='Parameter Ranges for Species'!F$7),1,0)</f>
        <v>1</v>
      </c>
      <c r="Y200">
        <f t="shared" si="11"/>
        <v>5</v>
      </c>
      <c r="AF200">
        <f t="shared" si="9"/>
        <v>1</v>
      </c>
    </row>
    <row r="201" spans="1:33" x14ac:dyDescent="0.25">
      <c r="A201" t="s">
        <v>20</v>
      </c>
      <c r="B201">
        <v>44</v>
      </c>
      <c r="C201">
        <v>0.12192000000000001</v>
      </c>
      <c r="D201">
        <v>0.49512488313075997</v>
      </c>
      <c r="E201">
        <v>96</v>
      </c>
      <c r="F201">
        <v>1</v>
      </c>
      <c r="H201">
        <f>IF(AND(B201&gt;='Parameter Ranges for Species'!G$8,'Control Data&amp;Habitat Comparison'!B201&lt;='Parameter Ranges for Species'!B$8),1,0)</f>
        <v>0</v>
      </c>
      <c r="I201">
        <f>IF(AND(C201&gt;='Parameter Ranges for Species'!H$8,'Control Data&amp;Habitat Comparison'!C201&lt;='Parameter Ranges for Species'!C$8),1,0)</f>
        <v>1</v>
      </c>
      <c r="J201">
        <f>IF(AND(D201&gt;='Parameter Ranges for Species'!I$8,'Control Data&amp;Habitat Comparison'!D201&lt;='Parameter Ranges for Species'!D$8),1,0)</f>
        <v>0</v>
      </c>
      <c r="K201">
        <f>IF(AND(E201&gt;='Parameter Ranges for Species'!J$8,'Control Data&amp;Habitat Comparison'!E201&lt;='Parameter Ranges for Species'!E$8),1,0)</f>
        <v>1</v>
      </c>
      <c r="L201">
        <f>IF(AND(F201&gt;='Parameter Ranges for Species'!K$8,'Control Data&amp;Habitat Comparison'!F201&lt;='Parameter Ranges for Species'!F$8),1,0)</f>
        <v>0</v>
      </c>
      <c r="M201">
        <f t="shared" si="10"/>
        <v>2</v>
      </c>
      <c r="T201">
        <f>IF(AND(B201&gt;='Parameter Ranges for Species'!G$7,'Control Data&amp;Habitat Comparison'!B201&lt;='Parameter Ranges for Species'!B$7),1,0)</f>
        <v>0</v>
      </c>
      <c r="U201">
        <f>IF(AND(C201&gt;='Parameter Ranges for Species'!H$7,'Control Data&amp;Habitat Comparison'!C201&lt;='Parameter Ranges for Species'!C$7),1,0)</f>
        <v>1</v>
      </c>
      <c r="V201">
        <f>IF(AND(D201&gt;='Parameter Ranges for Species'!I$7,'Control Data&amp;Habitat Comparison'!D201&lt;='Parameter Ranges for Species'!D$7),1,0)</f>
        <v>0</v>
      </c>
      <c r="W201">
        <f>IF(AND(E201&gt;='Parameter Ranges for Species'!J$7,'Control Data&amp;Habitat Comparison'!E201&lt;='Parameter Ranges for Species'!E$7),1,0)</f>
        <v>1</v>
      </c>
      <c r="X201">
        <f>IF(AND(F201&gt;='Parameter Ranges for Species'!K$7,'Control Data&amp;Habitat Comparison'!F201&lt;='Parameter Ranges for Species'!F$7),1,0)</f>
        <v>1</v>
      </c>
      <c r="Y201">
        <f t="shared" si="11"/>
        <v>3</v>
      </c>
      <c r="AF201">
        <f t="shared" si="9"/>
        <v>0</v>
      </c>
    </row>
    <row r="202" spans="1:33" x14ac:dyDescent="0.25">
      <c r="A202" t="s">
        <v>21</v>
      </c>
      <c r="B202">
        <v>21.5</v>
      </c>
      <c r="C202">
        <v>0.48768000000000006</v>
      </c>
      <c r="D202">
        <v>0.48980728528461626</v>
      </c>
      <c r="E202">
        <v>2</v>
      </c>
      <c r="F202">
        <v>6</v>
      </c>
      <c r="H202">
        <f>IF(AND(B202&gt;='Parameter Ranges for Species'!G$7,'Control Data&amp;Habitat Comparison'!B202&lt;='Parameter Ranges for Species'!B$7),1,0)</f>
        <v>0</v>
      </c>
      <c r="I202">
        <f>IF(AND(C202&gt;='Parameter Ranges for Species'!H$7,'Control Data&amp;Habitat Comparison'!C202&lt;='Parameter Ranges for Species'!C$7),1,0)</f>
        <v>0</v>
      </c>
      <c r="J202">
        <f>IF(AND(D202&gt;='Parameter Ranges for Species'!I$7,'Control Data&amp;Habitat Comparison'!D202&lt;='Parameter Ranges for Species'!D$7),1,0)</f>
        <v>0</v>
      </c>
      <c r="K202">
        <f>IF(AND(E202&gt;='Parameter Ranges for Species'!J$7,'Control Data&amp;Habitat Comparison'!E202&lt;='Parameter Ranges for Species'!E$7),1,0)</f>
        <v>0</v>
      </c>
      <c r="L202">
        <f>IF(AND(F202&gt;='Parameter Ranges for Species'!K$7,'Control Data&amp;Habitat Comparison'!F202&lt;='Parameter Ranges for Species'!F$7),1,0)</f>
        <v>0</v>
      </c>
      <c r="M202">
        <f t="shared" si="10"/>
        <v>0</v>
      </c>
      <c r="N202">
        <f>COUNTIF($M202:$M241,5)</f>
        <v>0</v>
      </c>
      <c r="O202">
        <f>COUNTIF($M202:$M241,4)</f>
        <v>3</v>
      </c>
      <c r="P202">
        <f>COUNTIF($M202:$M241,3)</f>
        <v>11</v>
      </c>
      <c r="Q202">
        <f>COUNTIF($M202:$M241,2)</f>
        <v>13</v>
      </c>
      <c r="R202">
        <f>COUNTIF($M202:$M241,1)</f>
        <v>9</v>
      </c>
      <c r="S202">
        <f>COUNTIF($M202:$M241,0)</f>
        <v>4</v>
      </c>
      <c r="T202">
        <f>IF(AND(B202&gt;='Parameter Ranges for Species'!G$8,'Control Data&amp;Habitat Comparison'!B202&lt;='Parameter Ranges for Species'!B$8),1,0)</f>
        <v>1</v>
      </c>
      <c r="U202">
        <f>IF(AND(C202&gt;='Parameter Ranges for Species'!H$8,'Control Data&amp;Habitat Comparison'!C202&lt;='Parameter Ranges for Species'!C$8),1,0)</f>
        <v>0</v>
      </c>
      <c r="V202">
        <f>IF(AND(D202&gt;='Parameter Ranges for Species'!I$8,'Control Data&amp;Habitat Comparison'!D202&lt;='Parameter Ranges for Species'!D$8),1,0)</f>
        <v>0</v>
      </c>
      <c r="W202">
        <f>IF(AND(E202&gt;='Parameter Ranges for Species'!J$8,'Control Data&amp;Habitat Comparison'!E202&lt;='Parameter Ranges for Species'!E$8),1,0)</f>
        <v>0</v>
      </c>
      <c r="X202">
        <f>IF(AND(F202&gt;='Parameter Ranges for Species'!K$8,'Control Data&amp;Habitat Comparison'!F202&lt;='Parameter Ranges for Species'!F$8),1,0)</f>
        <v>1</v>
      </c>
      <c r="Y202">
        <f t="shared" si="11"/>
        <v>2</v>
      </c>
      <c r="Z202">
        <f>COUNTIF($Y202:$Y241,5)</f>
        <v>13</v>
      </c>
      <c r="AA202">
        <f>COUNTIF($Y202:$Y241,4)</f>
        <v>18</v>
      </c>
      <c r="AB202">
        <f>COUNTIF($Y202:$Y241,3)</f>
        <v>7</v>
      </c>
      <c r="AC202">
        <f>COUNTIF($Y202:$Y241,2)</f>
        <v>2</v>
      </c>
      <c r="AD202">
        <f>COUNTIF($Y202:$Y241,1)</f>
        <v>0</v>
      </c>
      <c r="AE202">
        <f>COUNTIF($Y202:$Y241,0)</f>
        <v>0</v>
      </c>
      <c r="AF202">
        <f t="shared" si="9"/>
        <v>0</v>
      </c>
      <c r="AG202">
        <f>SUM(AF202:AF241)</f>
        <v>3</v>
      </c>
    </row>
    <row r="203" spans="1:33" x14ac:dyDescent="0.25">
      <c r="A203" t="s">
        <v>21</v>
      </c>
      <c r="B203">
        <v>21</v>
      </c>
      <c r="C203">
        <v>0.36576000000000003</v>
      </c>
      <c r="D203">
        <v>0.37841149604544955</v>
      </c>
      <c r="E203">
        <v>7</v>
      </c>
      <c r="F203">
        <v>6</v>
      </c>
      <c r="H203">
        <f>IF(AND(B203&gt;='Parameter Ranges for Species'!G$7,'Control Data&amp;Habitat Comparison'!B203&lt;='Parameter Ranges for Species'!B$7),1,0)</f>
        <v>0</v>
      </c>
      <c r="I203">
        <f>IF(AND(C203&gt;='Parameter Ranges for Species'!H$7,'Control Data&amp;Habitat Comparison'!C203&lt;='Parameter Ranges for Species'!C$7),1,0)</f>
        <v>0</v>
      </c>
      <c r="J203">
        <f>IF(AND(D203&gt;='Parameter Ranges for Species'!I$7,'Control Data&amp;Habitat Comparison'!D203&lt;='Parameter Ranges for Species'!D$7),1,0)</f>
        <v>1</v>
      </c>
      <c r="K203">
        <f>IF(AND(E203&gt;='Parameter Ranges for Species'!J$7,'Control Data&amp;Habitat Comparison'!E203&lt;='Parameter Ranges for Species'!E$7),1,0)</f>
        <v>0</v>
      </c>
      <c r="L203">
        <f>IF(AND(F203&gt;='Parameter Ranges for Species'!K$7,'Control Data&amp;Habitat Comparison'!F203&lt;='Parameter Ranges for Species'!F$7),1,0)</f>
        <v>0</v>
      </c>
      <c r="M203">
        <f t="shared" si="10"/>
        <v>1</v>
      </c>
      <c r="T203">
        <f>IF(AND(B203&gt;='Parameter Ranges for Species'!G$8,'Control Data&amp;Habitat Comparison'!B203&lt;='Parameter Ranges for Species'!B$8),1,0)</f>
        <v>1</v>
      </c>
      <c r="U203">
        <f>IF(AND(C203&gt;='Parameter Ranges for Species'!H$8,'Control Data&amp;Habitat Comparison'!C203&lt;='Parameter Ranges for Species'!C$8),1,0)</f>
        <v>0</v>
      </c>
      <c r="V203">
        <f>IF(AND(D203&gt;='Parameter Ranges for Species'!I$8,'Control Data&amp;Habitat Comparison'!D203&lt;='Parameter Ranges for Species'!D$8),1,0)</f>
        <v>1</v>
      </c>
      <c r="W203">
        <f>IF(AND(E203&gt;='Parameter Ranges for Species'!J$8,'Control Data&amp;Habitat Comparison'!E203&lt;='Parameter Ranges for Species'!E$8),1,0)</f>
        <v>1</v>
      </c>
      <c r="X203">
        <f>IF(AND(F203&gt;='Parameter Ranges for Species'!K$8,'Control Data&amp;Habitat Comparison'!F203&lt;='Parameter Ranges for Species'!F$8),1,0)</f>
        <v>1</v>
      </c>
      <c r="Y203">
        <f t="shared" si="11"/>
        <v>4</v>
      </c>
      <c r="AF203">
        <f t="shared" si="9"/>
        <v>0</v>
      </c>
    </row>
    <row r="204" spans="1:33" x14ac:dyDescent="0.25">
      <c r="A204" t="s">
        <v>21</v>
      </c>
      <c r="B204">
        <v>21.5</v>
      </c>
      <c r="C204">
        <v>0.54864000000000002</v>
      </c>
      <c r="D204">
        <v>0.42775983067840034</v>
      </c>
      <c r="E204">
        <v>10</v>
      </c>
      <c r="F204">
        <v>6</v>
      </c>
      <c r="H204">
        <f>IF(AND(B204&gt;='Parameter Ranges for Species'!G$7,'Control Data&amp;Habitat Comparison'!B204&lt;='Parameter Ranges for Species'!B$7),1,0)</f>
        <v>0</v>
      </c>
      <c r="I204">
        <f>IF(AND(C204&gt;='Parameter Ranges for Species'!H$7,'Control Data&amp;Habitat Comparison'!C204&lt;='Parameter Ranges for Species'!C$7),1,0)</f>
        <v>0</v>
      </c>
      <c r="J204">
        <f>IF(AND(D204&gt;='Parameter Ranges for Species'!I$7,'Control Data&amp;Habitat Comparison'!D204&lt;='Parameter Ranges for Species'!D$7),1,0)</f>
        <v>1</v>
      </c>
      <c r="K204">
        <f>IF(AND(E204&gt;='Parameter Ranges for Species'!J$7,'Control Data&amp;Habitat Comparison'!E204&lt;='Parameter Ranges for Species'!E$7),1,0)</f>
        <v>0</v>
      </c>
      <c r="L204">
        <f>IF(AND(F204&gt;='Parameter Ranges for Species'!K$7,'Control Data&amp;Habitat Comparison'!F204&lt;='Parameter Ranges for Species'!F$7),1,0)</f>
        <v>0</v>
      </c>
      <c r="M204">
        <f t="shared" si="10"/>
        <v>1</v>
      </c>
      <c r="T204">
        <f>IF(AND(B204&gt;='Parameter Ranges for Species'!G$8,'Control Data&amp;Habitat Comparison'!B204&lt;='Parameter Ranges for Species'!B$8),1,0)</f>
        <v>1</v>
      </c>
      <c r="U204">
        <f>IF(AND(C204&gt;='Parameter Ranges for Species'!H$8,'Control Data&amp;Habitat Comparison'!C204&lt;='Parameter Ranges for Species'!C$8),1,0)</f>
        <v>0</v>
      </c>
      <c r="V204">
        <f>IF(AND(D204&gt;='Parameter Ranges for Species'!I$8,'Control Data&amp;Habitat Comparison'!D204&lt;='Parameter Ranges for Species'!D$8),1,0)</f>
        <v>1</v>
      </c>
      <c r="W204">
        <f>IF(AND(E204&gt;='Parameter Ranges for Species'!J$8,'Control Data&amp;Habitat Comparison'!E204&lt;='Parameter Ranges for Species'!E$8),1,0)</f>
        <v>1</v>
      </c>
      <c r="X204">
        <f>IF(AND(F204&gt;='Parameter Ranges for Species'!K$8,'Control Data&amp;Habitat Comparison'!F204&lt;='Parameter Ranges for Species'!F$8),1,0)</f>
        <v>1</v>
      </c>
      <c r="Y204">
        <f t="shared" si="11"/>
        <v>4</v>
      </c>
      <c r="AF204">
        <f t="shared" si="9"/>
        <v>0</v>
      </c>
    </row>
    <row r="205" spans="1:33" x14ac:dyDescent="0.25">
      <c r="A205" t="s">
        <v>21</v>
      </c>
      <c r="B205">
        <v>29.5</v>
      </c>
      <c r="C205">
        <v>0.60960000000000003</v>
      </c>
      <c r="D205">
        <v>0.47866770636069955</v>
      </c>
      <c r="E205">
        <v>10</v>
      </c>
      <c r="F205">
        <v>6</v>
      </c>
      <c r="H205">
        <f>IF(AND(B205&gt;='Parameter Ranges for Species'!G$7,'Control Data&amp;Habitat Comparison'!B205&lt;='Parameter Ranges for Species'!B$7),1,0)</f>
        <v>1</v>
      </c>
      <c r="I205">
        <f>IF(AND(C205&gt;='Parameter Ranges for Species'!H$7,'Control Data&amp;Habitat Comparison'!C205&lt;='Parameter Ranges for Species'!C$7),1,0)</f>
        <v>0</v>
      </c>
      <c r="J205">
        <f>IF(AND(D205&gt;='Parameter Ranges for Species'!I$7,'Control Data&amp;Habitat Comparison'!D205&lt;='Parameter Ranges for Species'!D$7),1,0)</f>
        <v>1</v>
      </c>
      <c r="K205">
        <f>IF(AND(E205&gt;='Parameter Ranges for Species'!J$7,'Control Data&amp;Habitat Comparison'!E205&lt;='Parameter Ranges for Species'!E$7),1,0)</f>
        <v>0</v>
      </c>
      <c r="L205">
        <f>IF(AND(F205&gt;='Parameter Ranges for Species'!K$7,'Control Data&amp;Habitat Comparison'!F205&lt;='Parameter Ranges for Species'!F$7),1,0)</f>
        <v>0</v>
      </c>
      <c r="M205">
        <f t="shared" si="10"/>
        <v>2</v>
      </c>
      <c r="T205">
        <f>IF(AND(B205&gt;='Parameter Ranges for Species'!G$8,'Control Data&amp;Habitat Comparison'!B205&lt;='Parameter Ranges for Species'!B$8),1,0)</f>
        <v>1</v>
      </c>
      <c r="U205">
        <f>IF(AND(C205&gt;='Parameter Ranges for Species'!H$8,'Control Data&amp;Habitat Comparison'!C205&lt;='Parameter Ranges for Species'!C$8),1,0)</f>
        <v>0</v>
      </c>
      <c r="V205">
        <f>IF(AND(D205&gt;='Parameter Ranges for Species'!I$8,'Control Data&amp;Habitat Comparison'!D205&lt;='Parameter Ranges for Species'!D$8),1,0)</f>
        <v>0</v>
      </c>
      <c r="W205">
        <f>IF(AND(E205&gt;='Parameter Ranges for Species'!J$8,'Control Data&amp;Habitat Comparison'!E205&lt;='Parameter Ranges for Species'!E$8),1,0)</f>
        <v>1</v>
      </c>
      <c r="X205">
        <f>IF(AND(F205&gt;='Parameter Ranges for Species'!K$8,'Control Data&amp;Habitat Comparison'!F205&lt;='Parameter Ranges for Species'!F$8),1,0)</f>
        <v>1</v>
      </c>
      <c r="Y205">
        <f t="shared" si="11"/>
        <v>3</v>
      </c>
      <c r="AF205">
        <f t="shared" si="9"/>
        <v>0</v>
      </c>
    </row>
    <row r="206" spans="1:33" x14ac:dyDescent="0.25">
      <c r="A206" t="s">
        <v>21</v>
      </c>
      <c r="B206">
        <v>27.5</v>
      </c>
      <c r="C206">
        <v>0.33528000000000002</v>
      </c>
      <c r="D206">
        <v>0.36649214659685864</v>
      </c>
      <c r="E206">
        <v>2</v>
      </c>
      <c r="F206">
        <v>3</v>
      </c>
      <c r="H206">
        <f>IF(AND(B206&gt;='Parameter Ranges for Species'!G$7,'Control Data&amp;Habitat Comparison'!B206&lt;='Parameter Ranges for Species'!B$7),1,0)</f>
        <v>1</v>
      </c>
      <c r="I206">
        <f>IF(AND(C206&gt;='Parameter Ranges for Species'!H$7,'Control Data&amp;Habitat Comparison'!C206&lt;='Parameter Ranges for Species'!C$7),1,0)</f>
        <v>0</v>
      </c>
      <c r="J206">
        <f>IF(AND(D206&gt;='Parameter Ranges for Species'!I$7,'Control Data&amp;Habitat Comparison'!D206&lt;='Parameter Ranges for Species'!D$7),1,0)</f>
        <v>1</v>
      </c>
      <c r="K206">
        <f>IF(AND(E206&gt;='Parameter Ranges for Species'!J$7,'Control Data&amp;Habitat Comparison'!E206&lt;='Parameter Ranges for Species'!E$7),1,0)</f>
        <v>0</v>
      </c>
      <c r="L206">
        <f>IF(AND(F206&gt;='Parameter Ranges for Species'!K$7,'Control Data&amp;Habitat Comparison'!F206&lt;='Parameter Ranges for Species'!F$7),1,0)</f>
        <v>1</v>
      </c>
      <c r="M206">
        <f t="shared" si="10"/>
        <v>3</v>
      </c>
      <c r="T206">
        <f>IF(AND(B206&gt;='Parameter Ranges for Species'!G$8,'Control Data&amp;Habitat Comparison'!B206&lt;='Parameter Ranges for Species'!B$8),1,0)</f>
        <v>1</v>
      </c>
      <c r="U206">
        <f>IF(AND(C206&gt;='Parameter Ranges for Species'!H$8,'Control Data&amp;Habitat Comparison'!C206&lt;='Parameter Ranges for Species'!C$8),1,0)</f>
        <v>1</v>
      </c>
      <c r="V206">
        <f>IF(AND(D206&gt;='Parameter Ranges for Species'!I$8,'Control Data&amp;Habitat Comparison'!D206&lt;='Parameter Ranges for Species'!D$8),1,0)</f>
        <v>1</v>
      </c>
      <c r="W206">
        <f>IF(AND(E206&gt;='Parameter Ranges for Species'!J$8,'Control Data&amp;Habitat Comparison'!E206&lt;='Parameter Ranges for Species'!E$8),1,0)</f>
        <v>0</v>
      </c>
      <c r="X206">
        <f>IF(AND(F206&gt;='Parameter Ranges for Species'!K$8,'Control Data&amp;Habitat Comparison'!F206&lt;='Parameter Ranges for Species'!F$8),1,0)</f>
        <v>1</v>
      </c>
      <c r="Y206">
        <f t="shared" si="11"/>
        <v>4</v>
      </c>
      <c r="AF206">
        <f t="shared" si="9"/>
        <v>0</v>
      </c>
    </row>
    <row r="207" spans="1:33" x14ac:dyDescent="0.25">
      <c r="A207" t="s">
        <v>21</v>
      </c>
      <c r="B207">
        <v>32</v>
      </c>
      <c r="C207">
        <v>0.24384000000000003</v>
      </c>
      <c r="D207">
        <v>0.45338086220340867</v>
      </c>
      <c r="E207">
        <v>11</v>
      </c>
      <c r="F207">
        <v>6</v>
      </c>
      <c r="H207">
        <f>IF(AND(B207&gt;='Parameter Ranges for Species'!G$7,'Control Data&amp;Habitat Comparison'!B207&lt;='Parameter Ranges for Species'!B$7),1,0)</f>
        <v>1</v>
      </c>
      <c r="I207">
        <f>IF(AND(C207&gt;='Parameter Ranges for Species'!H$7,'Control Data&amp;Habitat Comparison'!C207&lt;='Parameter Ranges for Species'!C$7),1,0)</f>
        <v>1</v>
      </c>
      <c r="J207">
        <f>IF(AND(D207&gt;='Parameter Ranges for Species'!I$7,'Control Data&amp;Habitat Comparison'!D207&lt;='Parameter Ranges for Species'!D$7),1,0)</f>
        <v>1</v>
      </c>
      <c r="K207">
        <f>IF(AND(E207&gt;='Parameter Ranges for Species'!J$7,'Control Data&amp;Habitat Comparison'!E207&lt;='Parameter Ranges for Species'!E$7),1,0)</f>
        <v>0</v>
      </c>
      <c r="L207">
        <f>IF(AND(F207&gt;='Parameter Ranges for Species'!K$7,'Control Data&amp;Habitat Comparison'!F207&lt;='Parameter Ranges for Species'!F$7),1,0)</f>
        <v>0</v>
      </c>
      <c r="M207">
        <f t="shared" si="10"/>
        <v>3</v>
      </c>
      <c r="T207">
        <f>IF(AND(B207&gt;='Parameter Ranges for Species'!G$8,'Control Data&amp;Habitat Comparison'!B207&lt;='Parameter Ranges for Species'!B$8),1,0)</f>
        <v>1</v>
      </c>
      <c r="U207">
        <f>IF(AND(C207&gt;='Parameter Ranges for Species'!H$8,'Control Data&amp;Habitat Comparison'!C207&lt;='Parameter Ranges for Species'!C$8),1,0)</f>
        <v>1</v>
      </c>
      <c r="V207">
        <f>IF(AND(D207&gt;='Parameter Ranges for Species'!I$8,'Control Data&amp;Habitat Comparison'!D207&lt;='Parameter Ranges for Species'!D$8),1,0)</f>
        <v>1</v>
      </c>
      <c r="W207">
        <f>IF(AND(E207&gt;='Parameter Ranges for Species'!J$8,'Control Data&amp;Habitat Comparison'!E207&lt;='Parameter Ranges for Species'!E$8),1,0)</f>
        <v>1</v>
      </c>
      <c r="X207">
        <f>IF(AND(F207&gt;='Parameter Ranges for Species'!K$8,'Control Data&amp;Habitat Comparison'!F207&lt;='Parameter Ranges for Species'!F$8),1,0)</f>
        <v>1</v>
      </c>
      <c r="Y207">
        <f t="shared" si="11"/>
        <v>5</v>
      </c>
      <c r="AF207">
        <f t="shared" si="9"/>
        <v>0</v>
      </c>
    </row>
    <row r="208" spans="1:33" x14ac:dyDescent="0.25">
      <c r="A208" t="s">
        <v>21</v>
      </c>
      <c r="B208">
        <v>31</v>
      </c>
      <c r="C208">
        <v>0.18288000000000001</v>
      </c>
      <c r="D208">
        <v>9.1344547176116744E-2</v>
      </c>
      <c r="E208">
        <v>8</v>
      </c>
      <c r="F208">
        <v>6</v>
      </c>
      <c r="H208">
        <f>IF(AND(B208&gt;='Parameter Ranges for Species'!G$7,'Control Data&amp;Habitat Comparison'!B208&lt;='Parameter Ranges for Species'!B$7),1,0)</f>
        <v>1</v>
      </c>
      <c r="I208">
        <f>IF(AND(C208&gt;='Parameter Ranges for Species'!H$7,'Control Data&amp;Habitat Comparison'!C208&lt;='Parameter Ranges for Species'!C$7),1,0)</f>
        <v>1</v>
      </c>
      <c r="J208">
        <f>IF(AND(D208&gt;='Parameter Ranges for Species'!I$7,'Control Data&amp;Habitat Comparison'!D208&lt;='Parameter Ranges for Species'!D$7),1,0)</f>
        <v>0</v>
      </c>
      <c r="K208">
        <f>IF(AND(E208&gt;='Parameter Ranges for Species'!J$7,'Control Data&amp;Habitat Comparison'!E208&lt;='Parameter Ranges for Species'!E$7),1,0)</f>
        <v>0</v>
      </c>
      <c r="L208">
        <f>IF(AND(F208&gt;='Parameter Ranges for Species'!K$7,'Control Data&amp;Habitat Comparison'!F208&lt;='Parameter Ranges for Species'!F$7),1,0)</f>
        <v>0</v>
      </c>
      <c r="M208">
        <f t="shared" si="10"/>
        <v>2</v>
      </c>
      <c r="T208">
        <f>IF(AND(B208&gt;='Parameter Ranges for Species'!G$8,'Control Data&amp;Habitat Comparison'!B208&lt;='Parameter Ranges for Species'!B$8),1,0)</f>
        <v>1</v>
      </c>
      <c r="U208">
        <f>IF(AND(C208&gt;='Parameter Ranges for Species'!H$8,'Control Data&amp;Habitat Comparison'!C208&lt;='Parameter Ranges for Species'!C$8),1,0)</f>
        <v>1</v>
      </c>
      <c r="V208">
        <f>IF(AND(D208&gt;='Parameter Ranges for Species'!I$8,'Control Data&amp;Habitat Comparison'!D208&lt;='Parameter Ranges for Species'!D$8),1,0)</f>
        <v>0</v>
      </c>
      <c r="W208">
        <f>IF(AND(E208&gt;='Parameter Ranges for Species'!J$8,'Control Data&amp;Habitat Comparison'!E208&lt;='Parameter Ranges for Species'!E$8),1,0)</f>
        <v>1</v>
      </c>
      <c r="X208">
        <f>IF(AND(F208&gt;='Parameter Ranges for Species'!K$8,'Control Data&amp;Habitat Comparison'!F208&lt;='Parameter Ranges for Species'!F$8),1,0)</f>
        <v>1</v>
      </c>
      <c r="Y208">
        <f t="shared" si="11"/>
        <v>4</v>
      </c>
      <c r="AF208">
        <f t="shared" si="9"/>
        <v>0</v>
      </c>
    </row>
    <row r="209" spans="1:32" x14ac:dyDescent="0.25">
      <c r="A209" t="s">
        <v>21</v>
      </c>
      <c r="B209">
        <v>38</v>
      </c>
      <c r="C209">
        <v>0.24384000000000003</v>
      </c>
      <c r="D209">
        <v>0.18714492592180015</v>
      </c>
      <c r="E209">
        <v>21</v>
      </c>
      <c r="F209">
        <v>6</v>
      </c>
      <c r="H209">
        <f>IF(AND(B209&gt;='Parameter Ranges for Species'!G$7,'Control Data&amp;Habitat Comparison'!B209&lt;='Parameter Ranges for Species'!B$7),1,0)</f>
        <v>1</v>
      </c>
      <c r="I209">
        <f>IF(AND(C209&gt;='Parameter Ranges for Species'!H$7,'Control Data&amp;Habitat Comparison'!C209&lt;='Parameter Ranges for Species'!C$7),1,0)</f>
        <v>1</v>
      </c>
      <c r="J209">
        <f>IF(AND(D209&gt;='Parameter Ranges for Species'!I$7,'Control Data&amp;Habitat Comparison'!D209&lt;='Parameter Ranges for Species'!D$7),1,0)</f>
        <v>1</v>
      </c>
      <c r="K209">
        <f>IF(AND(E209&gt;='Parameter Ranges for Species'!J$7,'Control Data&amp;Habitat Comparison'!E209&lt;='Parameter Ranges for Species'!E$7),1,0)</f>
        <v>0</v>
      </c>
      <c r="L209">
        <f>IF(AND(F209&gt;='Parameter Ranges for Species'!K$7,'Control Data&amp;Habitat Comparison'!F209&lt;='Parameter Ranges for Species'!F$7),1,0)</f>
        <v>0</v>
      </c>
      <c r="M209">
        <f t="shared" si="10"/>
        <v>3</v>
      </c>
      <c r="T209">
        <f>IF(AND(B209&gt;='Parameter Ranges for Species'!G$8,'Control Data&amp;Habitat Comparison'!B209&lt;='Parameter Ranges for Species'!B$8),1,0)</f>
        <v>0</v>
      </c>
      <c r="U209">
        <f>IF(AND(C209&gt;='Parameter Ranges for Species'!H$8,'Control Data&amp;Habitat Comparison'!C209&lt;='Parameter Ranges for Species'!C$8),1,0)</f>
        <v>1</v>
      </c>
      <c r="V209">
        <f>IF(AND(D209&gt;='Parameter Ranges for Species'!I$8,'Control Data&amp;Habitat Comparison'!D209&lt;='Parameter Ranges for Species'!D$8),1,0)</f>
        <v>1</v>
      </c>
      <c r="W209">
        <f>IF(AND(E209&gt;='Parameter Ranges for Species'!J$8,'Control Data&amp;Habitat Comparison'!E209&lt;='Parameter Ranges for Species'!E$8),1,0)</f>
        <v>1</v>
      </c>
      <c r="X209">
        <f>IF(AND(F209&gt;='Parameter Ranges for Species'!K$8,'Control Data&amp;Habitat Comparison'!F209&lt;='Parameter Ranges for Species'!F$8),1,0)</f>
        <v>1</v>
      </c>
      <c r="Y209">
        <f t="shared" si="11"/>
        <v>4</v>
      </c>
      <c r="AF209">
        <f t="shared" si="9"/>
        <v>0</v>
      </c>
    </row>
    <row r="210" spans="1:32" x14ac:dyDescent="0.25">
      <c r="A210" t="s">
        <v>21</v>
      </c>
      <c r="B210">
        <v>11</v>
      </c>
      <c r="C210">
        <v>0.15240000000000001</v>
      </c>
      <c r="D210">
        <v>0.35423860978055027</v>
      </c>
      <c r="E210">
        <v>4</v>
      </c>
      <c r="F210">
        <v>2</v>
      </c>
      <c r="H210">
        <f>IF(AND(B210&gt;='Parameter Ranges for Species'!G$7,'Control Data&amp;Habitat Comparison'!B210&lt;='Parameter Ranges for Species'!B$7),1,0)</f>
        <v>0</v>
      </c>
      <c r="I210">
        <f>IF(AND(C210&gt;='Parameter Ranges for Species'!H$7,'Control Data&amp;Habitat Comparison'!C210&lt;='Parameter Ranges for Species'!C$7),1,0)</f>
        <v>1</v>
      </c>
      <c r="J210">
        <f>IF(AND(D210&gt;='Parameter Ranges for Species'!I$7,'Control Data&amp;Habitat Comparison'!D210&lt;='Parameter Ranges for Species'!D$7),1,0)</f>
        <v>1</v>
      </c>
      <c r="K210">
        <f>IF(AND(E210&gt;='Parameter Ranges for Species'!J$7,'Control Data&amp;Habitat Comparison'!E210&lt;='Parameter Ranges for Species'!E$7),1,0)</f>
        <v>0</v>
      </c>
      <c r="L210">
        <f>IF(AND(F210&gt;='Parameter Ranges for Species'!K$7,'Control Data&amp;Habitat Comparison'!F210&lt;='Parameter Ranges for Species'!F$7),1,0)</f>
        <v>1</v>
      </c>
      <c r="M210">
        <f t="shared" si="10"/>
        <v>3</v>
      </c>
      <c r="T210">
        <f>IF(AND(B210&gt;='Parameter Ranges for Species'!G$8,'Control Data&amp;Habitat Comparison'!B210&lt;='Parameter Ranges for Species'!B$8),1,0)</f>
        <v>0</v>
      </c>
      <c r="U210">
        <f>IF(AND(C210&gt;='Parameter Ranges for Species'!H$8,'Control Data&amp;Habitat Comparison'!C210&lt;='Parameter Ranges for Species'!C$8),1,0)</f>
        <v>1</v>
      </c>
      <c r="V210">
        <f>IF(AND(D210&gt;='Parameter Ranges for Species'!I$8,'Control Data&amp;Habitat Comparison'!D210&lt;='Parameter Ranges for Species'!D$8),1,0)</f>
        <v>1</v>
      </c>
      <c r="W210">
        <f>IF(AND(E210&gt;='Parameter Ranges for Species'!J$8,'Control Data&amp;Habitat Comparison'!E210&lt;='Parameter Ranges for Species'!E$8),1,0)</f>
        <v>1</v>
      </c>
      <c r="X210">
        <f>IF(AND(F210&gt;='Parameter Ranges for Species'!K$8,'Control Data&amp;Habitat Comparison'!F210&lt;='Parameter Ranges for Species'!F$8),1,0)</f>
        <v>1</v>
      </c>
      <c r="Y210">
        <f t="shared" si="11"/>
        <v>4</v>
      </c>
      <c r="AF210">
        <f t="shared" si="9"/>
        <v>0</v>
      </c>
    </row>
    <row r="211" spans="1:32" x14ac:dyDescent="0.25">
      <c r="A211" t="s">
        <v>21</v>
      </c>
      <c r="B211">
        <v>27</v>
      </c>
      <c r="C211">
        <v>0.70104</v>
      </c>
      <c r="D211">
        <v>0.20797593850952434</v>
      </c>
      <c r="E211">
        <v>4</v>
      </c>
      <c r="F211">
        <v>6</v>
      </c>
      <c r="H211">
        <f>IF(AND(B211&gt;='Parameter Ranges for Species'!G$7,'Control Data&amp;Habitat Comparison'!B211&lt;='Parameter Ranges for Species'!B$7),1,0)</f>
        <v>1</v>
      </c>
      <c r="I211">
        <f>IF(AND(C211&gt;='Parameter Ranges for Species'!H$7,'Control Data&amp;Habitat Comparison'!C211&lt;='Parameter Ranges for Species'!C$7),1,0)</f>
        <v>0</v>
      </c>
      <c r="J211">
        <f>IF(AND(D211&gt;='Parameter Ranges for Species'!I$7,'Control Data&amp;Habitat Comparison'!D211&lt;='Parameter Ranges for Species'!D$7),1,0)</f>
        <v>1</v>
      </c>
      <c r="K211">
        <f>IF(AND(E211&gt;='Parameter Ranges for Species'!J$7,'Control Data&amp;Habitat Comparison'!E211&lt;='Parameter Ranges for Species'!E$7),1,0)</f>
        <v>0</v>
      </c>
      <c r="L211">
        <f>IF(AND(F211&gt;='Parameter Ranges for Species'!K$7,'Control Data&amp;Habitat Comparison'!F211&lt;='Parameter Ranges for Species'!F$7),1,0)</f>
        <v>0</v>
      </c>
      <c r="M211">
        <f t="shared" si="10"/>
        <v>2</v>
      </c>
      <c r="T211">
        <f>IF(AND(B211&gt;='Parameter Ranges for Species'!G$8,'Control Data&amp;Habitat Comparison'!B211&lt;='Parameter Ranges for Species'!B$8),1,0)</f>
        <v>1</v>
      </c>
      <c r="U211">
        <f>IF(AND(C211&gt;='Parameter Ranges for Species'!H$8,'Control Data&amp;Habitat Comparison'!C211&lt;='Parameter Ranges for Species'!C$8),1,0)</f>
        <v>0</v>
      </c>
      <c r="V211">
        <f>IF(AND(D211&gt;='Parameter Ranges for Species'!I$8,'Control Data&amp;Habitat Comparison'!D211&lt;='Parameter Ranges for Species'!D$8),1,0)</f>
        <v>1</v>
      </c>
      <c r="W211">
        <f>IF(AND(E211&gt;='Parameter Ranges for Species'!J$8,'Control Data&amp;Habitat Comparison'!E211&lt;='Parameter Ranges for Species'!E$8),1,0)</f>
        <v>1</v>
      </c>
      <c r="X211">
        <f>IF(AND(F211&gt;='Parameter Ranges for Species'!K$8,'Control Data&amp;Habitat Comparison'!F211&lt;='Parameter Ranges for Species'!F$8),1,0)</f>
        <v>1</v>
      </c>
      <c r="Y211">
        <f t="shared" si="11"/>
        <v>4</v>
      </c>
      <c r="AF211">
        <f t="shared" si="9"/>
        <v>0</v>
      </c>
    </row>
    <row r="212" spans="1:32" x14ac:dyDescent="0.25">
      <c r="A212" t="s">
        <v>21</v>
      </c>
      <c r="B212">
        <v>9</v>
      </c>
      <c r="C212">
        <v>0.67056000000000004</v>
      </c>
      <c r="D212">
        <v>0.42296981174111625</v>
      </c>
      <c r="E212">
        <v>4</v>
      </c>
      <c r="F212">
        <v>6</v>
      </c>
      <c r="H212">
        <f>IF(AND(B212&gt;='Parameter Ranges for Species'!G$7,'Control Data&amp;Habitat Comparison'!B212&lt;='Parameter Ranges for Species'!B$7),1,0)</f>
        <v>0</v>
      </c>
      <c r="I212">
        <f>IF(AND(C212&gt;='Parameter Ranges for Species'!H$7,'Control Data&amp;Habitat Comparison'!C212&lt;='Parameter Ranges for Species'!C$7),1,0)</f>
        <v>0</v>
      </c>
      <c r="J212">
        <f>IF(AND(D212&gt;='Parameter Ranges for Species'!I$7,'Control Data&amp;Habitat Comparison'!D212&lt;='Parameter Ranges for Species'!D$7),1,0)</f>
        <v>1</v>
      </c>
      <c r="K212">
        <f>IF(AND(E212&gt;='Parameter Ranges for Species'!J$7,'Control Data&amp;Habitat Comparison'!E212&lt;='Parameter Ranges for Species'!E$7),1,0)</f>
        <v>0</v>
      </c>
      <c r="L212">
        <f>IF(AND(F212&gt;='Parameter Ranges for Species'!K$7,'Control Data&amp;Habitat Comparison'!F212&lt;='Parameter Ranges for Species'!F$7),1,0)</f>
        <v>0</v>
      </c>
      <c r="M212">
        <f t="shared" si="10"/>
        <v>1</v>
      </c>
      <c r="T212">
        <f>IF(AND(B212&gt;='Parameter Ranges for Species'!G$8,'Control Data&amp;Habitat Comparison'!B212&lt;='Parameter Ranges for Species'!B$8),1,0)</f>
        <v>0</v>
      </c>
      <c r="U212">
        <f>IF(AND(C212&gt;='Parameter Ranges for Species'!H$8,'Control Data&amp;Habitat Comparison'!C212&lt;='Parameter Ranges for Species'!C$8),1,0)</f>
        <v>0</v>
      </c>
      <c r="V212">
        <f>IF(AND(D212&gt;='Parameter Ranges for Species'!I$8,'Control Data&amp;Habitat Comparison'!D212&lt;='Parameter Ranges for Species'!D$8),1,0)</f>
        <v>1</v>
      </c>
      <c r="W212">
        <f>IF(AND(E212&gt;='Parameter Ranges for Species'!J$8,'Control Data&amp;Habitat Comparison'!E212&lt;='Parameter Ranges for Species'!E$8),1,0)</f>
        <v>1</v>
      </c>
      <c r="X212">
        <f>IF(AND(F212&gt;='Parameter Ranges for Species'!K$8,'Control Data&amp;Habitat Comparison'!F212&lt;='Parameter Ranges for Species'!F$8),1,0)</f>
        <v>1</v>
      </c>
      <c r="Y212">
        <f t="shared" si="11"/>
        <v>3</v>
      </c>
      <c r="AF212">
        <f t="shared" si="9"/>
        <v>0</v>
      </c>
    </row>
    <row r="213" spans="1:32" x14ac:dyDescent="0.25">
      <c r="A213" t="s">
        <v>21</v>
      </c>
      <c r="B213">
        <v>12.5</v>
      </c>
      <c r="C213">
        <v>0.45720000000000005</v>
      </c>
      <c r="D213">
        <v>0.39066503286175791</v>
      </c>
      <c r="E213">
        <v>7</v>
      </c>
      <c r="F213">
        <v>6</v>
      </c>
      <c r="H213">
        <f>IF(AND(B213&gt;='Parameter Ranges for Species'!G$7,'Control Data&amp;Habitat Comparison'!B213&lt;='Parameter Ranges for Species'!B$7),1,0)</f>
        <v>0</v>
      </c>
      <c r="I213">
        <f>IF(AND(C213&gt;='Parameter Ranges for Species'!H$7,'Control Data&amp;Habitat Comparison'!C213&lt;='Parameter Ranges for Species'!C$7),1,0)</f>
        <v>0</v>
      </c>
      <c r="J213">
        <f>IF(AND(D213&gt;='Parameter Ranges for Species'!I$7,'Control Data&amp;Habitat Comparison'!D213&lt;='Parameter Ranges for Species'!D$7),1,0)</f>
        <v>1</v>
      </c>
      <c r="K213">
        <f>IF(AND(E213&gt;='Parameter Ranges for Species'!J$7,'Control Data&amp;Habitat Comparison'!E213&lt;='Parameter Ranges for Species'!E$7),1,0)</f>
        <v>0</v>
      </c>
      <c r="L213">
        <f>IF(AND(F213&gt;='Parameter Ranges for Species'!K$7,'Control Data&amp;Habitat Comparison'!F213&lt;='Parameter Ranges for Species'!F$7),1,0)</f>
        <v>0</v>
      </c>
      <c r="M213">
        <f t="shared" si="10"/>
        <v>1</v>
      </c>
      <c r="T213">
        <f>IF(AND(B213&gt;='Parameter Ranges for Species'!G$8,'Control Data&amp;Habitat Comparison'!B213&lt;='Parameter Ranges for Species'!B$8),1,0)</f>
        <v>0</v>
      </c>
      <c r="U213">
        <f>IF(AND(C213&gt;='Parameter Ranges for Species'!H$8,'Control Data&amp;Habitat Comparison'!C213&lt;='Parameter Ranges for Species'!C$8),1,0)</f>
        <v>0</v>
      </c>
      <c r="V213">
        <f>IF(AND(D213&gt;='Parameter Ranges for Species'!I$8,'Control Data&amp;Habitat Comparison'!D213&lt;='Parameter Ranges for Species'!D$8),1,0)</f>
        <v>1</v>
      </c>
      <c r="W213">
        <f>IF(AND(E213&gt;='Parameter Ranges for Species'!J$8,'Control Data&amp;Habitat Comparison'!E213&lt;='Parameter Ranges for Species'!E$8),1,0)</f>
        <v>1</v>
      </c>
      <c r="X213">
        <f>IF(AND(F213&gt;='Parameter Ranges for Species'!K$8,'Control Data&amp;Habitat Comparison'!F213&lt;='Parameter Ranges for Species'!F$8),1,0)</f>
        <v>1</v>
      </c>
      <c r="Y213">
        <f t="shared" si="11"/>
        <v>3</v>
      </c>
      <c r="AF213">
        <f t="shared" si="9"/>
        <v>0</v>
      </c>
    </row>
    <row r="214" spans="1:32" x14ac:dyDescent="0.25">
      <c r="A214" t="s">
        <v>21</v>
      </c>
      <c r="B214">
        <v>18.5</v>
      </c>
      <c r="C214">
        <v>0.27432000000000001</v>
      </c>
      <c r="D214">
        <v>0.18903865433886602</v>
      </c>
      <c r="E214">
        <v>6</v>
      </c>
      <c r="F214">
        <v>6</v>
      </c>
      <c r="H214">
        <f>IF(AND(B214&gt;='Parameter Ranges for Species'!G$7,'Control Data&amp;Habitat Comparison'!B214&lt;='Parameter Ranges for Species'!B$7),1,0)</f>
        <v>0</v>
      </c>
      <c r="I214">
        <f>IF(AND(C214&gt;='Parameter Ranges for Species'!H$7,'Control Data&amp;Habitat Comparison'!C214&lt;='Parameter Ranges for Species'!C$7),1,0)</f>
        <v>0</v>
      </c>
      <c r="J214">
        <f>IF(AND(D214&gt;='Parameter Ranges for Species'!I$7,'Control Data&amp;Habitat Comparison'!D214&lt;='Parameter Ranges for Species'!D$7),1,0)</f>
        <v>1</v>
      </c>
      <c r="K214">
        <f>IF(AND(E214&gt;='Parameter Ranges for Species'!J$7,'Control Data&amp;Habitat Comparison'!E214&lt;='Parameter Ranges for Species'!E$7),1,0)</f>
        <v>0</v>
      </c>
      <c r="L214">
        <f>IF(AND(F214&gt;='Parameter Ranges for Species'!K$7,'Control Data&amp;Habitat Comparison'!F214&lt;='Parameter Ranges for Species'!F$7),1,0)</f>
        <v>0</v>
      </c>
      <c r="M214">
        <f t="shared" si="10"/>
        <v>1</v>
      </c>
      <c r="T214">
        <f>IF(AND(B214&gt;='Parameter Ranges for Species'!G$8,'Control Data&amp;Habitat Comparison'!B214&lt;='Parameter Ranges for Species'!B$8),1,0)</f>
        <v>0</v>
      </c>
      <c r="U214">
        <f>IF(AND(C214&gt;='Parameter Ranges for Species'!H$8,'Control Data&amp;Habitat Comparison'!C214&lt;='Parameter Ranges for Species'!C$8),1,0)</f>
        <v>1</v>
      </c>
      <c r="V214">
        <f>IF(AND(D214&gt;='Parameter Ranges for Species'!I$8,'Control Data&amp;Habitat Comparison'!D214&lt;='Parameter Ranges for Species'!D$8),1,0)</f>
        <v>1</v>
      </c>
      <c r="W214">
        <f>IF(AND(E214&gt;='Parameter Ranges for Species'!J$8,'Control Data&amp;Habitat Comparison'!E214&lt;='Parameter Ranges for Species'!E$8),1,0)</f>
        <v>1</v>
      </c>
      <c r="X214">
        <f>IF(AND(F214&gt;='Parameter Ranges for Species'!K$8,'Control Data&amp;Habitat Comparison'!F214&lt;='Parameter Ranges for Species'!F$8),1,0)</f>
        <v>1</v>
      </c>
      <c r="Y214">
        <f t="shared" si="11"/>
        <v>4</v>
      </c>
      <c r="AF214">
        <f t="shared" si="9"/>
        <v>0</v>
      </c>
    </row>
    <row r="215" spans="1:32" x14ac:dyDescent="0.25">
      <c r="A215" t="s">
        <v>21</v>
      </c>
      <c r="B215">
        <v>21</v>
      </c>
      <c r="C215">
        <v>0.24384000000000003</v>
      </c>
      <c r="D215">
        <v>5.3135791467082583E-2</v>
      </c>
      <c r="E215">
        <v>9</v>
      </c>
      <c r="F215">
        <v>6</v>
      </c>
      <c r="H215">
        <f>IF(AND(B215&gt;='Parameter Ranges for Species'!G$7,'Control Data&amp;Habitat Comparison'!B215&lt;='Parameter Ranges for Species'!B$7),1,0)</f>
        <v>0</v>
      </c>
      <c r="I215">
        <f>IF(AND(C215&gt;='Parameter Ranges for Species'!H$7,'Control Data&amp;Habitat Comparison'!C215&lt;='Parameter Ranges for Species'!C$7),1,0)</f>
        <v>1</v>
      </c>
      <c r="J215">
        <f>IF(AND(D215&gt;='Parameter Ranges for Species'!I$7,'Control Data&amp;Habitat Comparison'!D215&lt;='Parameter Ranges for Species'!D$7),1,0)</f>
        <v>0</v>
      </c>
      <c r="K215">
        <f>IF(AND(E215&gt;='Parameter Ranges for Species'!J$7,'Control Data&amp;Habitat Comparison'!E215&lt;='Parameter Ranges for Species'!E$7),1,0)</f>
        <v>0</v>
      </c>
      <c r="L215">
        <f>IF(AND(F215&gt;='Parameter Ranges for Species'!K$7,'Control Data&amp;Habitat Comparison'!F215&lt;='Parameter Ranges for Species'!F$7),1,0)</f>
        <v>0</v>
      </c>
      <c r="M215">
        <f t="shared" si="10"/>
        <v>1</v>
      </c>
      <c r="T215">
        <f>IF(AND(B215&gt;='Parameter Ranges for Species'!G$8,'Control Data&amp;Habitat Comparison'!B215&lt;='Parameter Ranges for Species'!B$8),1,0)</f>
        <v>1</v>
      </c>
      <c r="U215">
        <f>IF(AND(C215&gt;='Parameter Ranges for Species'!H$8,'Control Data&amp;Habitat Comparison'!C215&lt;='Parameter Ranges for Species'!C$8),1,0)</f>
        <v>1</v>
      </c>
      <c r="V215">
        <f>IF(AND(D215&gt;='Parameter Ranges for Species'!I$8,'Control Data&amp;Habitat Comparison'!D215&lt;='Parameter Ranges for Species'!D$8),1,0)</f>
        <v>0</v>
      </c>
      <c r="W215">
        <f>IF(AND(E215&gt;='Parameter Ranges for Species'!J$8,'Control Data&amp;Habitat Comparison'!E215&lt;='Parameter Ranges for Species'!E$8),1,0)</f>
        <v>1</v>
      </c>
      <c r="X215">
        <f>IF(AND(F215&gt;='Parameter Ranges for Species'!K$8,'Control Data&amp;Habitat Comparison'!F215&lt;='Parameter Ranges for Species'!F$8),1,0)</f>
        <v>1</v>
      </c>
      <c r="Y215">
        <f t="shared" si="11"/>
        <v>4</v>
      </c>
      <c r="AF215">
        <f t="shared" si="9"/>
        <v>0</v>
      </c>
    </row>
    <row r="216" spans="1:32" x14ac:dyDescent="0.25">
      <c r="A216" t="s">
        <v>21</v>
      </c>
      <c r="B216">
        <v>22</v>
      </c>
      <c r="C216">
        <v>0.24384000000000003</v>
      </c>
      <c r="D216">
        <v>0.13556867550406604</v>
      </c>
      <c r="E216">
        <v>4</v>
      </c>
      <c r="F216">
        <v>6</v>
      </c>
      <c r="H216">
        <f>IF(AND(B216&gt;='Parameter Ranges for Species'!G$7,'Control Data&amp;Habitat Comparison'!B216&lt;='Parameter Ranges for Species'!B$7),1,0)</f>
        <v>0</v>
      </c>
      <c r="I216">
        <f>IF(AND(C216&gt;='Parameter Ranges for Species'!H$7,'Control Data&amp;Habitat Comparison'!C216&lt;='Parameter Ranges for Species'!C$7),1,0)</f>
        <v>1</v>
      </c>
      <c r="J216">
        <f>IF(AND(D216&gt;='Parameter Ranges for Species'!I$7,'Control Data&amp;Habitat Comparison'!D216&lt;='Parameter Ranges for Species'!D$7),1,0)</f>
        <v>1</v>
      </c>
      <c r="K216">
        <f>IF(AND(E216&gt;='Parameter Ranges for Species'!J$7,'Control Data&amp;Habitat Comparison'!E216&lt;='Parameter Ranges for Species'!E$7),1,0)</f>
        <v>0</v>
      </c>
      <c r="L216">
        <f>IF(AND(F216&gt;='Parameter Ranges for Species'!K$7,'Control Data&amp;Habitat Comparison'!F216&lt;='Parameter Ranges for Species'!F$7),1,0)</f>
        <v>0</v>
      </c>
      <c r="M216">
        <f t="shared" si="10"/>
        <v>2</v>
      </c>
      <c r="T216">
        <f>IF(AND(B216&gt;='Parameter Ranges for Species'!G$8,'Control Data&amp;Habitat Comparison'!B216&lt;='Parameter Ranges for Species'!B$8),1,0)</f>
        <v>1</v>
      </c>
      <c r="U216">
        <f>IF(AND(C216&gt;='Parameter Ranges for Species'!H$8,'Control Data&amp;Habitat Comparison'!C216&lt;='Parameter Ranges for Species'!C$8),1,0)</f>
        <v>1</v>
      </c>
      <c r="V216">
        <f>IF(AND(D216&gt;='Parameter Ranges for Species'!I$8,'Control Data&amp;Habitat Comparison'!D216&lt;='Parameter Ranges for Species'!D$8),1,0)</f>
        <v>1</v>
      </c>
      <c r="W216">
        <f>IF(AND(E216&gt;='Parameter Ranges for Species'!J$8,'Control Data&amp;Habitat Comparison'!E216&lt;='Parameter Ranges for Species'!E$8),1,0)</f>
        <v>1</v>
      </c>
      <c r="X216">
        <f>IF(AND(F216&gt;='Parameter Ranges for Species'!K$8,'Control Data&amp;Habitat Comparison'!F216&lt;='Parameter Ranges for Species'!F$8),1,0)</f>
        <v>1</v>
      </c>
      <c r="Y216">
        <f t="shared" si="11"/>
        <v>5</v>
      </c>
      <c r="AF216">
        <f t="shared" si="9"/>
        <v>0</v>
      </c>
    </row>
    <row r="217" spans="1:32" x14ac:dyDescent="0.25">
      <c r="A217" t="s">
        <v>21</v>
      </c>
      <c r="B217">
        <v>16</v>
      </c>
      <c r="C217">
        <v>0.27432000000000001</v>
      </c>
      <c r="D217">
        <v>1.1919349448590855E-2</v>
      </c>
      <c r="E217">
        <v>9</v>
      </c>
      <c r="F217">
        <v>6</v>
      </c>
      <c r="H217">
        <f>IF(AND(B217&gt;='Parameter Ranges for Species'!G$7,'Control Data&amp;Habitat Comparison'!B217&lt;='Parameter Ranges for Species'!B$7),1,0)</f>
        <v>0</v>
      </c>
      <c r="I217">
        <f>IF(AND(C217&gt;='Parameter Ranges for Species'!H$7,'Control Data&amp;Habitat Comparison'!C217&lt;='Parameter Ranges for Species'!C$7),1,0)</f>
        <v>0</v>
      </c>
      <c r="J217">
        <f>IF(AND(D217&gt;='Parameter Ranges for Species'!I$7,'Control Data&amp;Habitat Comparison'!D217&lt;='Parameter Ranges for Species'!D$7),1,0)</f>
        <v>0</v>
      </c>
      <c r="K217">
        <f>IF(AND(E217&gt;='Parameter Ranges for Species'!J$7,'Control Data&amp;Habitat Comparison'!E217&lt;='Parameter Ranges for Species'!E$7),1,0)</f>
        <v>0</v>
      </c>
      <c r="L217">
        <f>IF(AND(F217&gt;='Parameter Ranges for Species'!K$7,'Control Data&amp;Habitat Comparison'!F217&lt;='Parameter Ranges for Species'!F$7),1,0)</f>
        <v>0</v>
      </c>
      <c r="M217">
        <f t="shared" si="10"/>
        <v>0</v>
      </c>
      <c r="T217">
        <f>IF(AND(B217&gt;='Parameter Ranges for Species'!G$8,'Control Data&amp;Habitat Comparison'!B217&lt;='Parameter Ranges for Species'!B$8),1,0)</f>
        <v>0</v>
      </c>
      <c r="U217">
        <f>IF(AND(C217&gt;='Parameter Ranges for Species'!H$8,'Control Data&amp;Habitat Comparison'!C217&lt;='Parameter Ranges for Species'!C$8),1,0)</f>
        <v>1</v>
      </c>
      <c r="V217">
        <f>IF(AND(D217&gt;='Parameter Ranges for Species'!I$8,'Control Data&amp;Habitat Comparison'!D217&lt;='Parameter Ranges for Species'!D$8),1,0)</f>
        <v>0</v>
      </c>
      <c r="W217">
        <f>IF(AND(E217&gt;='Parameter Ranges for Species'!J$8,'Control Data&amp;Habitat Comparison'!E217&lt;='Parameter Ranges for Species'!E$8),1,0)</f>
        <v>1</v>
      </c>
      <c r="X217">
        <f>IF(AND(F217&gt;='Parameter Ranges for Species'!K$8,'Control Data&amp;Habitat Comparison'!F217&lt;='Parameter Ranges for Species'!F$8),1,0)</f>
        <v>1</v>
      </c>
      <c r="Y217">
        <f t="shared" si="11"/>
        <v>3</v>
      </c>
      <c r="AF217">
        <f t="shared" si="9"/>
        <v>0</v>
      </c>
    </row>
    <row r="218" spans="1:32" x14ac:dyDescent="0.25">
      <c r="A218" t="s">
        <v>21</v>
      </c>
      <c r="B218">
        <v>31</v>
      </c>
      <c r="C218">
        <v>0.12192000000000001</v>
      </c>
      <c r="D218">
        <v>0.26924362259106605</v>
      </c>
      <c r="E218">
        <v>10</v>
      </c>
      <c r="F218">
        <v>6</v>
      </c>
      <c r="H218">
        <f>IF(AND(B218&gt;='Parameter Ranges for Species'!G$7,'Control Data&amp;Habitat Comparison'!B218&lt;='Parameter Ranges for Species'!B$7),1,0)</f>
        <v>1</v>
      </c>
      <c r="I218">
        <f>IF(AND(C218&gt;='Parameter Ranges for Species'!H$7,'Control Data&amp;Habitat Comparison'!C218&lt;='Parameter Ranges for Species'!C$7),1,0)</f>
        <v>1</v>
      </c>
      <c r="J218">
        <f>IF(AND(D218&gt;='Parameter Ranges for Species'!I$7,'Control Data&amp;Habitat Comparison'!D218&lt;='Parameter Ranges for Species'!D$7),1,0)</f>
        <v>1</v>
      </c>
      <c r="K218">
        <f>IF(AND(E218&gt;='Parameter Ranges for Species'!J$7,'Control Data&amp;Habitat Comparison'!E218&lt;='Parameter Ranges for Species'!E$7),1,0)</f>
        <v>0</v>
      </c>
      <c r="L218">
        <f>IF(AND(F218&gt;='Parameter Ranges for Species'!K$7,'Control Data&amp;Habitat Comparison'!F218&lt;='Parameter Ranges for Species'!F$7),1,0)</f>
        <v>0</v>
      </c>
      <c r="M218">
        <f t="shared" si="10"/>
        <v>3</v>
      </c>
      <c r="T218">
        <f>IF(AND(B218&gt;='Parameter Ranges for Species'!G$8,'Control Data&amp;Habitat Comparison'!B218&lt;='Parameter Ranges for Species'!B$8),1,0)</f>
        <v>1</v>
      </c>
      <c r="U218">
        <f>IF(AND(C218&gt;='Parameter Ranges for Species'!H$8,'Control Data&amp;Habitat Comparison'!C218&lt;='Parameter Ranges for Species'!C$8),1,0)</f>
        <v>1</v>
      </c>
      <c r="V218">
        <f>IF(AND(D218&gt;='Parameter Ranges for Species'!I$8,'Control Data&amp;Habitat Comparison'!D218&lt;='Parameter Ranges for Species'!D$8),1,0)</f>
        <v>1</v>
      </c>
      <c r="W218">
        <f>IF(AND(E218&gt;='Parameter Ranges for Species'!J$8,'Control Data&amp;Habitat Comparison'!E218&lt;='Parameter Ranges for Species'!E$8),1,0)</f>
        <v>1</v>
      </c>
      <c r="X218">
        <f>IF(AND(F218&gt;='Parameter Ranges for Species'!K$8,'Control Data&amp;Habitat Comparison'!F218&lt;='Parameter Ranges for Species'!F$8),1,0)</f>
        <v>1</v>
      </c>
      <c r="Y218">
        <f t="shared" si="11"/>
        <v>5</v>
      </c>
      <c r="AF218">
        <f t="shared" si="9"/>
        <v>0</v>
      </c>
    </row>
    <row r="219" spans="1:32" x14ac:dyDescent="0.25">
      <c r="A219" t="s">
        <v>21</v>
      </c>
      <c r="B219">
        <v>37</v>
      </c>
      <c r="C219">
        <v>9.1440000000000007E-2</v>
      </c>
      <c r="D219">
        <v>0.21020385429430777</v>
      </c>
      <c r="E219">
        <v>8</v>
      </c>
      <c r="F219">
        <v>6</v>
      </c>
      <c r="H219">
        <f>IF(AND(B219&gt;='Parameter Ranges for Species'!G$7,'Control Data&amp;Habitat Comparison'!B219&lt;='Parameter Ranges for Species'!B$7),1,0)</f>
        <v>1</v>
      </c>
      <c r="I219">
        <f>IF(AND(C219&gt;='Parameter Ranges for Species'!H$7,'Control Data&amp;Habitat Comparison'!C219&lt;='Parameter Ranges for Species'!C$7),1,0)</f>
        <v>1</v>
      </c>
      <c r="J219">
        <f>IF(AND(D219&gt;='Parameter Ranges for Species'!I$7,'Control Data&amp;Habitat Comparison'!D219&lt;='Parameter Ranges for Species'!D$7),1,0)</f>
        <v>1</v>
      </c>
      <c r="K219">
        <f>IF(AND(E219&gt;='Parameter Ranges for Species'!J$7,'Control Data&amp;Habitat Comparison'!E219&lt;='Parameter Ranges for Species'!E$7),1,0)</f>
        <v>0</v>
      </c>
      <c r="L219">
        <f>IF(AND(F219&gt;='Parameter Ranges for Species'!K$7,'Control Data&amp;Habitat Comparison'!F219&lt;='Parameter Ranges for Species'!F$7),1,0)</f>
        <v>0</v>
      </c>
      <c r="M219">
        <f t="shared" si="10"/>
        <v>3</v>
      </c>
      <c r="T219">
        <f>IF(AND(B219&gt;='Parameter Ranges for Species'!G$8,'Control Data&amp;Habitat Comparison'!B219&lt;='Parameter Ranges for Species'!B$8),1,0)</f>
        <v>1</v>
      </c>
      <c r="U219">
        <f>IF(AND(C219&gt;='Parameter Ranges for Species'!H$8,'Control Data&amp;Habitat Comparison'!C219&lt;='Parameter Ranges for Species'!C$8),1,0)</f>
        <v>1</v>
      </c>
      <c r="V219">
        <f>IF(AND(D219&gt;='Parameter Ranges for Species'!I$8,'Control Data&amp;Habitat Comparison'!D219&lt;='Parameter Ranges for Species'!D$8),1,0)</f>
        <v>1</v>
      </c>
      <c r="W219">
        <f>IF(AND(E219&gt;='Parameter Ranges for Species'!J$8,'Control Data&amp;Habitat Comparison'!E219&lt;='Parameter Ranges for Species'!E$8),1,0)</f>
        <v>1</v>
      </c>
      <c r="X219">
        <f>IF(AND(F219&gt;='Parameter Ranges for Species'!K$8,'Control Data&amp;Habitat Comparison'!F219&lt;='Parameter Ranges for Species'!F$8),1,0)</f>
        <v>1</v>
      </c>
      <c r="Y219">
        <f t="shared" si="11"/>
        <v>5</v>
      </c>
      <c r="AF219">
        <f t="shared" si="9"/>
        <v>0</v>
      </c>
    </row>
    <row r="220" spans="1:32" x14ac:dyDescent="0.25">
      <c r="A220" t="s">
        <v>21</v>
      </c>
      <c r="B220">
        <v>29</v>
      </c>
      <c r="C220">
        <v>9.1440000000000007E-2</v>
      </c>
      <c r="D220">
        <v>0.43299543277264119</v>
      </c>
      <c r="E220">
        <v>10</v>
      </c>
      <c r="F220">
        <v>6</v>
      </c>
      <c r="H220">
        <f>IF(AND(B220&gt;='Parameter Ranges for Species'!G$7,'Control Data&amp;Habitat Comparison'!B220&lt;='Parameter Ranges for Species'!B$7),1,0)</f>
        <v>1</v>
      </c>
      <c r="I220">
        <f>IF(AND(C220&gt;='Parameter Ranges for Species'!H$7,'Control Data&amp;Habitat Comparison'!C220&lt;='Parameter Ranges for Species'!C$7),1,0)</f>
        <v>1</v>
      </c>
      <c r="J220">
        <f>IF(AND(D220&gt;='Parameter Ranges for Species'!I$7,'Control Data&amp;Habitat Comparison'!D220&lt;='Parameter Ranges for Species'!D$7),1,0)</f>
        <v>1</v>
      </c>
      <c r="K220">
        <f>IF(AND(E220&gt;='Parameter Ranges for Species'!J$7,'Control Data&amp;Habitat Comparison'!E220&lt;='Parameter Ranges for Species'!E$7),1,0)</f>
        <v>0</v>
      </c>
      <c r="L220">
        <f>IF(AND(F220&gt;='Parameter Ranges for Species'!K$7,'Control Data&amp;Habitat Comparison'!F220&lt;='Parameter Ranges for Species'!F$7),1,0)</f>
        <v>0</v>
      </c>
      <c r="M220">
        <f t="shared" si="10"/>
        <v>3</v>
      </c>
      <c r="T220">
        <f>IF(AND(B220&gt;='Parameter Ranges for Species'!G$8,'Control Data&amp;Habitat Comparison'!B220&lt;='Parameter Ranges for Species'!B$8),1,0)</f>
        <v>1</v>
      </c>
      <c r="U220">
        <f>IF(AND(C220&gt;='Parameter Ranges for Species'!H$8,'Control Data&amp;Habitat Comparison'!C220&lt;='Parameter Ranges for Species'!C$8),1,0)</f>
        <v>1</v>
      </c>
      <c r="V220">
        <f>IF(AND(D220&gt;='Parameter Ranges for Species'!I$8,'Control Data&amp;Habitat Comparison'!D220&lt;='Parameter Ranges for Species'!D$8),1,0)</f>
        <v>1</v>
      </c>
      <c r="W220">
        <f>IF(AND(E220&gt;='Parameter Ranges for Species'!J$8,'Control Data&amp;Habitat Comparison'!E220&lt;='Parameter Ranges for Species'!E$8),1,0)</f>
        <v>1</v>
      </c>
      <c r="X220">
        <f>IF(AND(F220&gt;='Parameter Ranges for Species'!K$8,'Control Data&amp;Habitat Comparison'!F220&lt;='Parameter Ranges for Species'!F$8),1,0)</f>
        <v>1</v>
      </c>
      <c r="Y220">
        <f t="shared" si="11"/>
        <v>5</v>
      </c>
      <c r="AF220">
        <f t="shared" si="9"/>
        <v>0</v>
      </c>
    </row>
    <row r="221" spans="1:32" x14ac:dyDescent="0.25">
      <c r="A221" t="s">
        <v>21</v>
      </c>
      <c r="B221">
        <v>34</v>
      </c>
      <c r="C221">
        <v>0</v>
      </c>
      <c r="D221">
        <v>0.34499275927369943</v>
      </c>
      <c r="E221">
        <v>12</v>
      </c>
      <c r="F221">
        <v>6</v>
      </c>
      <c r="H221">
        <f>IF(AND(B221&gt;='Parameter Ranges for Species'!G$7,'Control Data&amp;Habitat Comparison'!B221&lt;='Parameter Ranges for Species'!B$7),1,0)</f>
        <v>1</v>
      </c>
      <c r="I221">
        <f>IF(AND(C221&gt;='Parameter Ranges for Species'!H$7,'Control Data&amp;Habitat Comparison'!C221&lt;='Parameter Ranges for Species'!C$7),1,0)</f>
        <v>1</v>
      </c>
      <c r="J221">
        <f>IF(AND(D221&gt;='Parameter Ranges for Species'!I$7,'Control Data&amp;Habitat Comparison'!D221&lt;='Parameter Ranges for Species'!D$7),1,0)</f>
        <v>1</v>
      </c>
      <c r="K221">
        <f>IF(AND(E221&gt;='Parameter Ranges for Species'!J$7,'Control Data&amp;Habitat Comparison'!E221&lt;='Parameter Ranges for Species'!E$7),1,0)</f>
        <v>0</v>
      </c>
      <c r="L221">
        <f>IF(AND(F221&gt;='Parameter Ranges for Species'!K$7,'Control Data&amp;Habitat Comparison'!F221&lt;='Parameter Ranges for Species'!F$7),1,0)</f>
        <v>0</v>
      </c>
      <c r="M221">
        <f t="shared" si="10"/>
        <v>3</v>
      </c>
      <c r="T221">
        <f>IF(AND(B221&gt;='Parameter Ranges for Species'!G$8,'Control Data&amp;Habitat Comparison'!B221&lt;='Parameter Ranges for Species'!B$8),1,0)</f>
        <v>1</v>
      </c>
      <c r="U221">
        <f>IF(AND(C221&gt;='Parameter Ranges for Species'!H$8,'Control Data&amp;Habitat Comparison'!C221&lt;='Parameter Ranges for Species'!C$8),1,0)</f>
        <v>1</v>
      </c>
      <c r="V221">
        <f>IF(AND(D221&gt;='Parameter Ranges for Species'!I$8,'Control Data&amp;Habitat Comparison'!D221&lt;='Parameter Ranges for Species'!D$8),1,0)</f>
        <v>1</v>
      </c>
      <c r="W221">
        <f>IF(AND(E221&gt;='Parameter Ranges for Species'!J$8,'Control Data&amp;Habitat Comparison'!E221&lt;='Parameter Ranges for Species'!E$8),1,0)</f>
        <v>1</v>
      </c>
      <c r="X221">
        <f>IF(AND(F221&gt;='Parameter Ranges for Species'!K$8,'Control Data&amp;Habitat Comparison'!F221&lt;='Parameter Ranges for Species'!F$8),1,0)</f>
        <v>1</v>
      </c>
      <c r="Y221">
        <f t="shared" si="11"/>
        <v>5</v>
      </c>
      <c r="AF221">
        <f t="shared" si="9"/>
        <v>0</v>
      </c>
    </row>
    <row r="222" spans="1:32" x14ac:dyDescent="0.25">
      <c r="A222" t="s">
        <v>21</v>
      </c>
      <c r="B222">
        <v>38</v>
      </c>
      <c r="C222">
        <v>0.18288000000000001</v>
      </c>
      <c r="D222">
        <v>0.21053804166202517</v>
      </c>
      <c r="E222">
        <v>85</v>
      </c>
      <c r="F222">
        <v>6</v>
      </c>
      <c r="H222">
        <f>IF(AND(B222&gt;='Parameter Ranges for Species'!G$7,'Control Data&amp;Habitat Comparison'!B222&lt;='Parameter Ranges for Species'!B$7),1,0)</f>
        <v>1</v>
      </c>
      <c r="I222">
        <f>IF(AND(C222&gt;='Parameter Ranges for Species'!H$7,'Control Data&amp;Habitat Comparison'!C222&lt;='Parameter Ranges for Species'!C$7),1,0)</f>
        <v>1</v>
      </c>
      <c r="J222">
        <f>IF(AND(D222&gt;='Parameter Ranges for Species'!I$7,'Control Data&amp;Habitat Comparison'!D222&lt;='Parameter Ranges for Species'!D$7),1,0)</f>
        <v>1</v>
      </c>
      <c r="K222">
        <f>IF(AND(E222&gt;='Parameter Ranges for Species'!J$7,'Control Data&amp;Habitat Comparison'!E222&lt;='Parameter Ranges for Species'!E$7),1,0)</f>
        <v>1</v>
      </c>
      <c r="L222">
        <f>IF(AND(F222&gt;='Parameter Ranges for Species'!K$7,'Control Data&amp;Habitat Comparison'!F222&lt;='Parameter Ranges for Species'!F$7),1,0)</f>
        <v>0</v>
      </c>
      <c r="M222">
        <f t="shared" si="10"/>
        <v>4</v>
      </c>
      <c r="T222">
        <f>IF(AND(B222&gt;='Parameter Ranges for Species'!G$8,'Control Data&amp;Habitat Comparison'!B222&lt;='Parameter Ranges for Species'!B$8),1,0)</f>
        <v>0</v>
      </c>
      <c r="U222">
        <f>IF(AND(C222&gt;='Parameter Ranges for Species'!H$8,'Control Data&amp;Habitat Comparison'!C222&lt;='Parameter Ranges for Species'!C$8),1,0)</f>
        <v>1</v>
      </c>
      <c r="V222">
        <f>IF(AND(D222&gt;='Parameter Ranges for Species'!I$8,'Control Data&amp;Habitat Comparison'!D222&lt;='Parameter Ranges for Species'!D$8),1,0)</f>
        <v>1</v>
      </c>
      <c r="W222">
        <f>IF(AND(E222&gt;='Parameter Ranges for Species'!J$8,'Control Data&amp;Habitat Comparison'!E222&lt;='Parameter Ranges for Species'!E$8),1,0)</f>
        <v>1</v>
      </c>
      <c r="X222">
        <f>IF(AND(F222&gt;='Parameter Ranges for Species'!K$8,'Control Data&amp;Habitat Comparison'!F222&lt;='Parameter Ranges for Species'!F$8),1,0)</f>
        <v>1</v>
      </c>
      <c r="Y222">
        <f t="shared" si="11"/>
        <v>4</v>
      </c>
      <c r="AF222">
        <f t="shared" si="9"/>
        <v>1</v>
      </c>
    </row>
    <row r="223" spans="1:32" x14ac:dyDescent="0.25">
      <c r="A223" t="s">
        <v>21</v>
      </c>
      <c r="B223">
        <v>17</v>
      </c>
      <c r="C223">
        <v>0.30480000000000002</v>
      </c>
      <c r="D223">
        <v>0.13590286287178344</v>
      </c>
      <c r="E223">
        <v>86</v>
      </c>
      <c r="F223">
        <v>3</v>
      </c>
      <c r="H223">
        <f>IF(AND(B223&gt;='Parameter Ranges for Species'!G$7,'Control Data&amp;Habitat Comparison'!B223&lt;='Parameter Ranges for Species'!B$7),1,0)</f>
        <v>0</v>
      </c>
      <c r="I223">
        <f>IF(AND(C223&gt;='Parameter Ranges for Species'!H$7,'Control Data&amp;Habitat Comparison'!C223&lt;='Parameter Ranges for Species'!C$7),1,0)</f>
        <v>0</v>
      </c>
      <c r="J223">
        <f>IF(AND(D223&gt;='Parameter Ranges for Species'!I$7,'Control Data&amp;Habitat Comparison'!D223&lt;='Parameter Ranges for Species'!D$7),1,0)</f>
        <v>1</v>
      </c>
      <c r="K223">
        <f>IF(AND(E223&gt;='Parameter Ranges for Species'!J$7,'Control Data&amp;Habitat Comparison'!E223&lt;='Parameter Ranges for Species'!E$7),1,0)</f>
        <v>1</v>
      </c>
      <c r="L223">
        <f>IF(AND(F223&gt;='Parameter Ranges for Species'!K$7,'Control Data&amp;Habitat Comparison'!F223&lt;='Parameter Ranges for Species'!F$7),1,0)</f>
        <v>1</v>
      </c>
      <c r="M223">
        <f t="shared" si="10"/>
        <v>3</v>
      </c>
      <c r="T223">
        <f>IF(AND(B223&gt;='Parameter Ranges for Species'!G$8,'Control Data&amp;Habitat Comparison'!B223&lt;='Parameter Ranges for Species'!B$8),1,0)</f>
        <v>0</v>
      </c>
      <c r="U223">
        <f>IF(AND(C223&gt;='Parameter Ranges for Species'!H$8,'Control Data&amp;Habitat Comparison'!C223&lt;='Parameter Ranges for Species'!C$8),1,0)</f>
        <v>1</v>
      </c>
      <c r="V223">
        <f>IF(AND(D223&gt;='Parameter Ranges for Species'!I$8,'Control Data&amp;Habitat Comparison'!D223&lt;='Parameter Ranges for Species'!D$8),1,0)</f>
        <v>1</v>
      </c>
      <c r="W223">
        <f>IF(AND(E223&gt;='Parameter Ranges for Species'!J$8,'Control Data&amp;Habitat Comparison'!E223&lt;='Parameter Ranges for Species'!E$8),1,0)</f>
        <v>1</v>
      </c>
      <c r="X223">
        <f>IF(AND(F223&gt;='Parameter Ranges for Species'!K$8,'Control Data&amp;Habitat Comparison'!F223&lt;='Parameter Ranges for Species'!F$8),1,0)</f>
        <v>1</v>
      </c>
      <c r="Y223">
        <f t="shared" si="11"/>
        <v>4</v>
      </c>
      <c r="AF223">
        <f t="shared" si="9"/>
        <v>0</v>
      </c>
    </row>
    <row r="224" spans="1:32" x14ac:dyDescent="0.25">
      <c r="A224" t="s">
        <v>21</v>
      </c>
      <c r="B224">
        <v>37</v>
      </c>
      <c r="C224">
        <v>6.0960000000000007E-2</v>
      </c>
      <c r="D224">
        <v>0.36203631502729194</v>
      </c>
      <c r="E224">
        <v>81</v>
      </c>
      <c r="F224">
        <v>6</v>
      </c>
      <c r="H224">
        <f>IF(AND(B224&gt;='Parameter Ranges for Species'!G$7,'Control Data&amp;Habitat Comparison'!B224&lt;='Parameter Ranges for Species'!B$7),1,0)</f>
        <v>1</v>
      </c>
      <c r="I224">
        <f>IF(AND(C224&gt;='Parameter Ranges for Species'!H$7,'Control Data&amp;Habitat Comparison'!C224&lt;='Parameter Ranges for Species'!C$7),1,0)</f>
        <v>1</v>
      </c>
      <c r="J224">
        <f>IF(AND(D224&gt;='Parameter Ranges for Species'!I$7,'Control Data&amp;Habitat Comparison'!D224&lt;='Parameter Ranges for Species'!D$7),1,0)</f>
        <v>1</v>
      </c>
      <c r="K224">
        <f>IF(AND(E224&gt;='Parameter Ranges for Species'!J$7,'Control Data&amp;Habitat Comparison'!E224&lt;='Parameter Ranges for Species'!E$7),1,0)</f>
        <v>1</v>
      </c>
      <c r="L224">
        <f>IF(AND(F224&gt;='Parameter Ranges for Species'!K$7,'Control Data&amp;Habitat Comparison'!F224&lt;='Parameter Ranges for Species'!F$7),1,0)</f>
        <v>0</v>
      </c>
      <c r="M224">
        <f t="shared" si="10"/>
        <v>4</v>
      </c>
      <c r="T224">
        <f>IF(AND(B224&gt;='Parameter Ranges for Species'!G$8,'Control Data&amp;Habitat Comparison'!B224&lt;='Parameter Ranges for Species'!B$8),1,0)</f>
        <v>1</v>
      </c>
      <c r="U224">
        <f>IF(AND(C224&gt;='Parameter Ranges for Species'!H$8,'Control Data&amp;Habitat Comparison'!C224&lt;='Parameter Ranges for Species'!C$8),1,0)</f>
        <v>1</v>
      </c>
      <c r="V224">
        <f>IF(AND(D224&gt;='Parameter Ranges for Species'!I$8,'Control Data&amp;Habitat Comparison'!D224&lt;='Parameter Ranges for Species'!D$8),1,0)</f>
        <v>1</v>
      </c>
      <c r="W224">
        <f>IF(AND(E224&gt;='Parameter Ranges for Species'!J$8,'Control Data&amp;Habitat Comparison'!E224&lt;='Parameter Ranges for Species'!E$8),1,0)</f>
        <v>1</v>
      </c>
      <c r="X224">
        <f>IF(AND(F224&gt;='Parameter Ranges for Species'!K$8,'Control Data&amp;Habitat Comparison'!F224&lt;='Parameter Ranges for Species'!F$8),1,0)</f>
        <v>1</v>
      </c>
      <c r="Y224">
        <f t="shared" si="11"/>
        <v>5</v>
      </c>
      <c r="AF224">
        <f t="shared" si="9"/>
        <v>1</v>
      </c>
    </row>
    <row r="225" spans="1:32" x14ac:dyDescent="0.25">
      <c r="A225" t="s">
        <v>21</v>
      </c>
      <c r="B225">
        <v>30</v>
      </c>
      <c r="C225">
        <v>0</v>
      </c>
      <c r="D225">
        <v>0.47978166425309121</v>
      </c>
      <c r="E225">
        <v>90</v>
      </c>
      <c r="F225">
        <v>6</v>
      </c>
      <c r="H225">
        <f>IF(AND(B225&gt;='Parameter Ranges for Species'!G$7,'Control Data&amp;Habitat Comparison'!B225&lt;='Parameter Ranges for Species'!B$7),1,0)</f>
        <v>1</v>
      </c>
      <c r="I225">
        <f>IF(AND(C225&gt;='Parameter Ranges for Species'!H$7,'Control Data&amp;Habitat Comparison'!C225&lt;='Parameter Ranges for Species'!C$7),1,0)</f>
        <v>1</v>
      </c>
      <c r="J225">
        <f>IF(AND(D225&gt;='Parameter Ranges for Species'!I$7,'Control Data&amp;Habitat Comparison'!D225&lt;='Parameter Ranges for Species'!D$7),1,0)</f>
        <v>1</v>
      </c>
      <c r="K225">
        <f>IF(AND(E225&gt;='Parameter Ranges for Species'!J$7,'Control Data&amp;Habitat Comparison'!E225&lt;='Parameter Ranges for Species'!E$7),1,0)</f>
        <v>1</v>
      </c>
      <c r="L225">
        <f>IF(AND(F225&gt;='Parameter Ranges for Species'!K$7,'Control Data&amp;Habitat Comparison'!F225&lt;='Parameter Ranges for Species'!F$7),1,0)</f>
        <v>0</v>
      </c>
      <c r="M225">
        <f t="shared" si="10"/>
        <v>4</v>
      </c>
      <c r="T225">
        <f>IF(AND(B225&gt;='Parameter Ranges for Species'!G$8,'Control Data&amp;Habitat Comparison'!B225&lt;='Parameter Ranges for Species'!B$8),1,0)</f>
        <v>1</v>
      </c>
      <c r="U225">
        <f>IF(AND(C225&gt;='Parameter Ranges for Species'!H$8,'Control Data&amp;Habitat Comparison'!C225&lt;='Parameter Ranges for Species'!C$8),1,0)</f>
        <v>1</v>
      </c>
      <c r="V225">
        <f>IF(AND(D225&gt;='Parameter Ranges for Species'!I$8,'Control Data&amp;Habitat Comparison'!D225&lt;='Parameter Ranges for Species'!D$8),1,0)</f>
        <v>0</v>
      </c>
      <c r="W225">
        <f>IF(AND(E225&gt;='Parameter Ranges for Species'!J$8,'Control Data&amp;Habitat Comparison'!E225&lt;='Parameter Ranges for Species'!E$8),1,0)</f>
        <v>1</v>
      </c>
      <c r="X225">
        <f>IF(AND(F225&gt;='Parameter Ranges for Species'!K$8,'Control Data&amp;Habitat Comparison'!F225&lt;='Parameter Ranges for Species'!F$8),1,0)</f>
        <v>1</v>
      </c>
      <c r="Y225">
        <f t="shared" si="11"/>
        <v>4</v>
      </c>
      <c r="AF225">
        <f t="shared" si="9"/>
        <v>1</v>
      </c>
    </row>
    <row r="226" spans="1:32" x14ac:dyDescent="0.25">
      <c r="A226" t="s">
        <v>21</v>
      </c>
      <c r="B226">
        <v>19</v>
      </c>
      <c r="C226">
        <v>0</v>
      </c>
      <c r="D226">
        <v>0.26367383312910775</v>
      </c>
      <c r="E226">
        <v>71</v>
      </c>
      <c r="F226">
        <v>5</v>
      </c>
      <c r="H226">
        <f>IF(AND(B226&gt;='Parameter Ranges for Species'!G$7,'Control Data&amp;Habitat Comparison'!B226&lt;='Parameter Ranges for Species'!B$7),1,0)</f>
        <v>0</v>
      </c>
      <c r="I226">
        <f>IF(AND(C226&gt;='Parameter Ranges for Species'!H$7,'Control Data&amp;Habitat Comparison'!C226&lt;='Parameter Ranges for Species'!C$7),1,0)</f>
        <v>1</v>
      </c>
      <c r="J226">
        <f>IF(AND(D226&gt;='Parameter Ranges for Species'!I$7,'Control Data&amp;Habitat Comparison'!D226&lt;='Parameter Ranges for Species'!D$7),1,0)</f>
        <v>1</v>
      </c>
      <c r="K226">
        <f>IF(AND(E226&gt;='Parameter Ranges for Species'!J$7,'Control Data&amp;Habitat Comparison'!E226&lt;='Parameter Ranges for Species'!E$7),1,0)</f>
        <v>0</v>
      </c>
      <c r="L226">
        <f>IF(AND(F226&gt;='Parameter Ranges for Species'!K$7,'Control Data&amp;Habitat Comparison'!F226&lt;='Parameter Ranges for Species'!F$7),1,0)</f>
        <v>0</v>
      </c>
      <c r="M226">
        <f t="shared" si="10"/>
        <v>2</v>
      </c>
      <c r="T226">
        <f>IF(AND(B226&gt;='Parameter Ranges for Species'!G$8,'Control Data&amp;Habitat Comparison'!B226&lt;='Parameter Ranges for Species'!B$8),1,0)</f>
        <v>1</v>
      </c>
      <c r="U226">
        <f>IF(AND(C226&gt;='Parameter Ranges for Species'!H$8,'Control Data&amp;Habitat Comparison'!C226&lt;='Parameter Ranges for Species'!C$8),1,0)</f>
        <v>1</v>
      </c>
      <c r="V226">
        <f>IF(AND(D226&gt;='Parameter Ranges for Species'!I$8,'Control Data&amp;Habitat Comparison'!D226&lt;='Parameter Ranges for Species'!D$8),1,0)</f>
        <v>1</v>
      </c>
      <c r="W226">
        <f>IF(AND(E226&gt;='Parameter Ranges for Species'!J$8,'Control Data&amp;Habitat Comparison'!E226&lt;='Parameter Ranges for Species'!E$8),1,0)</f>
        <v>1</v>
      </c>
      <c r="X226">
        <f>IF(AND(F226&gt;='Parameter Ranges for Species'!K$8,'Control Data&amp;Habitat Comparison'!F226&lt;='Parameter Ranges for Species'!F$8),1,0)</f>
        <v>1</v>
      </c>
      <c r="Y226">
        <f t="shared" si="11"/>
        <v>5</v>
      </c>
      <c r="AF226">
        <f t="shared" si="9"/>
        <v>0</v>
      </c>
    </row>
    <row r="227" spans="1:32" x14ac:dyDescent="0.25">
      <c r="A227" t="s">
        <v>21</v>
      </c>
      <c r="B227">
        <v>12</v>
      </c>
      <c r="C227">
        <v>0.15240000000000001</v>
      </c>
      <c r="D227">
        <v>0.3071181909323828</v>
      </c>
      <c r="E227">
        <v>76</v>
      </c>
      <c r="F227">
        <v>6</v>
      </c>
      <c r="H227">
        <f>IF(AND(B227&gt;='Parameter Ranges for Species'!G$7,'Control Data&amp;Habitat Comparison'!B227&lt;='Parameter Ranges for Species'!B$7),1,0)</f>
        <v>0</v>
      </c>
      <c r="I227">
        <f>IF(AND(C227&gt;='Parameter Ranges for Species'!H$7,'Control Data&amp;Habitat Comparison'!C227&lt;='Parameter Ranges for Species'!C$7),1,0)</f>
        <v>1</v>
      </c>
      <c r="J227">
        <f>IF(AND(D227&gt;='Parameter Ranges for Species'!I$7,'Control Data&amp;Habitat Comparison'!D227&lt;='Parameter Ranges for Species'!D$7),1,0)</f>
        <v>1</v>
      </c>
      <c r="K227">
        <f>IF(AND(E227&gt;='Parameter Ranges for Species'!J$7,'Control Data&amp;Habitat Comparison'!E227&lt;='Parameter Ranges for Species'!E$7),1,0)</f>
        <v>1</v>
      </c>
      <c r="L227">
        <f>IF(AND(F227&gt;='Parameter Ranges for Species'!K$7,'Control Data&amp;Habitat Comparison'!F227&lt;='Parameter Ranges for Species'!F$7),1,0)</f>
        <v>0</v>
      </c>
      <c r="M227">
        <f t="shared" si="10"/>
        <v>3</v>
      </c>
      <c r="T227">
        <f>IF(AND(B227&gt;='Parameter Ranges for Species'!G$8,'Control Data&amp;Habitat Comparison'!B227&lt;='Parameter Ranges for Species'!B$8),1,0)</f>
        <v>0</v>
      </c>
      <c r="U227">
        <f>IF(AND(C227&gt;='Parameter Ranges for Species'!H$8,'Control Data&amp;Habitat Comparison'!C227&lt;='Parameter Ranges for Species'!C$8),1,0)</f>
        <v>1</v>
      </c>
      <c r="V227">
        <f>IF(AND(D227&gt;='Parameter Ranges for Species'!I$8,'Control Data&amp;Habitat Comparison'!D227&lt;='Parameter Ranges for Species'!D$8),1,0)</f>
        <v>1</v>
      </c>
      <c r="W227">
        <f>IF(AND(E227&gt;='Parameter Ranges for Species'!J$8,'Control Data&amp;Habitat Comparison'!E227&lt;='Parameter Ranges for Species'!E$8),1,0)</f>
        <v>1</v>
      </c>
      <c r="X227">
        <f>IF(AND(F227&gt;='Parameter Ranges for Species'!K$8,'Control Data&amp;Habitat Comparison'!F227&lt;='Parameter Ranges for Species'!F$8),1,0)</f>
        <v>1</v>
      </c>
      <c r="Y227">
        <f t="shared" si="11"/>
        <v>4</v>
      </c>
      <c r="AF227">
        <f t="shared" si="9"/>
        <v>0</v>
      </c>
    </row>
    <row r="228" spans="1:32" x14ac:dyDescent="0.25">
      <c r="A228" t="s">
        <v>21</v>
      </c>
      <c r="B228">
        <v>20</v>
      </c>
      <c r="C228">
        <v>9.1440000000000007E-2</v>
      </c>
      <c r="D228">
        <v>0.2369388437117077</v>
      </c>
      <c r="E228">
        <v>67</v>
      </c>
      <c r="F228">
        <v>6</v>
      </c>
      <c r="H228">
        <f>IF(AND(B228&gt;='Parameter Ranges for Species'!G$7,'Control Data&amp;Habitat Comparison'!B228&lt;='Parameter Ranges for Species'!B$7),1,0)</f>
        <v>0</v>
      </c>
      <c r="I228">
        <f>IF(AND(C228&gt;='Parameter Ranges for Species'!H$7,'Control Data&amp;Habitat Comparison'!C228&lt;='Parameter Ranges for Species'!C$7),1,0)</f>
        <v>1</v>
      </c>
      <c r="J228">
        <f>IF(AND(D228&gt;='Parameter Ranges for Species'!I$7,'Control Data&amp;Habitat Comparison'!D228&lt;='Parameter Ranges for Species'!D$7),1,0)</f>
        <v>1</v>
      </c>
      <c r="K228">
        <f>IF(AND(E228&gt;='Parameter Ranges for Species'!J$7,'Control Data&amp;Habitat Comparison'!E228&lt;='Parameter Ranges for Species'!E$7),1,0)</f>
        <v>0</v>
      </c>
      <c r="L228">
        <f>IF(AND(F228&gt;='Parameter Ranges for Species'!K$7,'Control Data&amp;Habitat Comparison'!F228&lt;='Parameter Ranges for Species'!F$7),1,0)</f>
        <v>0</v>
      </c>
      <c r="M228">
        <f t="shared" si="10"/>
        <v>2</v>
      </c>
      <c r="T228">
        <f>IF(AND(B228&gt;='Parameter Ranges for Species'!G$8,'Control Data&amp;Habitat Comparison'!B228&lt;='Parameter Ranges for Species'!B$8),1,0)</f>
        <v>1</v>
      </c>
      <c r="U228">
        <f>IF(AND(C228&gt;='Parameter Ranges for Species'!H$8,'Control Data&amp;Habitat Comparison'!C228&lt;='Parameter Ranges for Species'!C$8),1,0)</f>
        <v>1</v>
      </c>
      <c r="V228">
        <f>IF(AND(D228&gt;='Parameter Ranges for Species'!I$8,'Control Data&amp;Habitat Comparison'!D228&lt;='Parameter Ranges for Species'!D$8),1,0)</f>
        <v>1</v>
      </c>
      <c r="W228">
        <f>IF(AND(E228&gt;='Parameter Ranges for Species'!J$8,'Control Data&amp;Habitat Comparison'!E228&lt;='Parameter Ranges for Species'!E$8),1,0)</f>
        <v>1</v>
      </c>
      <c r="X228">
        <f>IF(AND(F228&gt;='Parameter Ranges for Species'!K$8,'Control Data&amp;Habitat Comparison'!F228&lt;='Parameter Ranges for Species'!F$8),1,0)</f>
        <v>1</v>
      </c>
      <c r="Y228">
        <f t="shared" si="11"/>
        <v>5</v>
      </c>
      <c r="AF228">
        <f t="shared" si="9"/>
        <v>0</v>
      </c>
    </row>
    <row r="229" spans="1:32" x14ac:dyDescent="0.25">
      <c r="A229" t="s">
        <v>21</v>
      </c>
      <c r="B229">
        <v>26</v>
      </c>
      <c r="C229">
        <v>6.0960000000000007E-2</v>
      </c>
      <c r="D229">
        <v>9.546619137796597E-2</v>
      </c>
      <c r="E229">
        <v>46</v>
      </c>
      <c r="F229">
        <v>3</v>
      </c>
      <c r="H229">
        <f>IF(AND(B229&gt;='Parameter Ranges for Species'!G$7,'Control Data&amp;Habitat Comparison'!B229&lt;='Parameter Ranges for Species'!B$7),1,0)</f>
        <v>0</v>
      </c>
      <c r="I229">
        <f>IF(AND(C229&gt;='Parameter Ranges for Species'!H$7,'Control Data&amp;Habitat Comparison'!C229&lt;='Parameter Ranges for Species'!C$7),1,0)</f>
        <v>1</v>
      </c>
      <c r="J229">
        <f>IF(AND(D229&gt;='Parameter Ranges for Species'!I$7,'Control Data&amp;Habitat Comparison'!D229&lt;='Parameter Ranges for Species'!D$7),1,0)</f>
        <v>0</v>
      </c>
      <c r="K229">
        <f>IF(AND(E229&gt;='Parameter Ranges for Species'!J$7,'Control Data&amp;Habitat Comparison'!E229&lt;='Parameter Ranges for Species'!E$7),1,0)</f>
        <v>0</v>
      </c>
      <c r="L229">
        <f>IF(AND(F229&gt;='Parameter Ranges for Species'!K$7,'Control Data&amp;Habitat Comparison'!F229&lt;='Parameter Ranges for Species'!F$7),1,0)</f>
        <v>1</v>
      </c>
      <c r="M229">
        <f t="shared" si="10"/>
        <v>2</v>
      </c>
      <c r="T229">
        <f>IF(AND(B229&gt;='Parameter Ranges for Species'!G$8,'Control Data&amp;Habitat Comparison'!B229&lt;='Parameter Ranges for Species'!B$8),1,0)</f>
        <v>1</v>
      </c>
      <c r="U229">
        <f>IF(AND(C229&gt;='Parameter Ranges for Species'!H$8,'Control Data&amp;Habitat Comparison'!C229&lt;='Parameter Ranges for Species'!C$8),1,0)</f>
        <v>1</v>
      </c>
      <c r="V229">
        <f>IF(AND(D229&gt;='Parameter Ranges for Species'!I$8,'Control Data&amp;Habitat Comparison'!D229&lt;='Parameter Ranges for Species'!D$8),1,0)</f>
        <v>1</v>
      </c>
      <c r="W229">
        <f>IF(AND(E229&gt;='Parameter Ranges for Species'!J$8,'Control Data&amp;Habitat Comparison'!E229&lt;='Parameter Ranges for Species'!E$8),1,0)</f>
        <v>1</v>
      </c>
      <c r="X229">
        <f>IF(AND(F229&gt;='Parameter Ranges for Species'!K$8,'Control Data&amp;Habitat Comparison'!F229&lt;='Parameter Ranges for Species'!F$8),1,0)</f>
        <v>1</v>
      </c>
      <c r="Y229">
        <f t="shared" si="11"/>
        <v>5</v>
      </c>
      <c r="AF229">
        <f t="shared" si="9"/>
        <v>0</v>
      </c>
    </row>
    <row r="230" spans="1:32" x14ac:dyDescent="0.25">
      <c r="A230" t="s">
        <v>21</v>
      </c>
      <c r="B230">
        <v>18.5</v>
      </c>
      <c r="C230">
        <v>0</v>
      </c>
      <c r="D230">
        <v>0.29486465411607443</v>
      </c>
      <c r="E230">
        <v>55</v>
      </c>
      <c r="F230">
        <v>6</v>
      </c>
      <c r="H230">
        <f>IF(AND(B230&gt;='Parameter Ranges for Species'!G$7,'Control Data&amp;Habitat Comparison'!B230&lt;='Parameter Ranges for Species'!B$7),1,0)</f>
        <v>0</v>
      </c>
      <c r="I230">
        <f>IF(AND(C230&gt;='Parameter Ranges for Species'!H$7,'Control Data&amp;Habitat Comparison'!C230&lt;='Parameter Ranges for Species'!C$7),1,0)</f>
        <v>1</v>
      </c>
      <c r="J230">
        <f>IF(AND(D230&gt;='Parameter Ranges for Species'!I$7,'Control Data&amp;Habitat Comparison'!D230&lt;='Parameter Ranges for Species'!D$7),1,0)</f>
        <v>1</v>
      </c>
      <c r="K230">
        <f>IF(AND(E230&gt;='Parameter Ranges for Species'!J$7,'Control Data&amp;Habitat Comparison'!E230&lt;='Parameter Ranges for Species'!E$7),1,0)</f>
        <v>0</v>
      </c>
      <c r="L230">
        <f>IF(AND(F230&gt;='Parameter Ranges for Species'!K$7,'Control Data&amp;Habitat Comparison'!F230&lt;='Parameter Ranges for Species'!F$7),1,0)</f>
        <v>0</v>
      </c>
      <c r="M230">
        <f t="shared" si="10"/>
        <v>2</v>
      </c>
      <c r="T230">
        <f>IF(AND(B230&gt;='Parameter Ranges for Species'!G$8,'Control Data&amp;Habitat Comparison'!B230&lt;='Parameter Ranges for Species'!B$8),1,0)</f>
        <v>0</v>
      </c>
      <c r="U230">
        <f>IF(AND(C230&gt;='Parameter Ranges for Species'!H$8,'Control Data&amp;Habitat Comparison'!C230&lt;='Parameter Ranges for Species'!C$8),1,0)</f>
        <v>1</v>
      </c>
      <c r="V230">
        <f>IF(AND(D230&gt;='Parameter Ranges for Species'!I$8,'Control Data&amp;Habitat Comparison'!D230&lt;='Parameter Ranges for Species'!D$8),1,0)</f>
        <v>1</v>
      </c>
      <c r="W230">
        <f>IF(AND(E230&gt;='Parameter Ranges for Species'!J$8,'Control Data&amp;Habitat Comparison'!E230&lt;='Parameter Ranges for Species'!E$8),1,0)</f>
        <v>1</v>
      </c>
      <c r="X230">
        <f>IF(AND(F230&gt;='Parameter Ranges for Species'!K$8,'Control Data&amp;Habitat Comparison'!F230&lt;='Parameter Ranges for Species'!F$8),1,0)</f>
        <v>1</v>
      </c>
      <c r="Y230">
        <f t="shared" si="11"/>
        <v>4</v>
      </c>
      <c r="AF230">
        <f t="shared" si="9"/>
        <v>0</v>
      </c>
    </row>
    <row r="231" spans="1:32" x14ac:dyDescent="0.25">
      <c r="A231" t="s">
        <v>21</v>
      </c>
      <c r="B231">
        <v>22.5</v>
      </c>
      <c r="C231">
        <v>6.0960000000000007E-2</v>
      </c>
      <c r="D231">
        <v>0.29152278043889945</v>
      </c>
      <c r="E231">
        <v>56</v>
      </c>
      <c r="F231">
        <v>6</v>
      </c>
      <c r="H231">
        <f>IF(AND(B231&gt;='Parameter Ranges for Species'!G$7,'Control Data&amp;Habitat Comparison'!B231&lt;='Parameter Ranges for Species'!B$7),1,0)</f>
        <v>0</v>
      </c>
      <c r="I231">
        <f>IF(AND(C231&gt;='Parameter Ranges for Species'!H$7,'Control Data&amp;Habitat Comparison'!C231&lt;='Parameter Ranges for Species'!C$7),1,0)</f>
        <v>1</v>
      </c>
      <c r="J231">
        <f>IF(AND(D231&gt;='Parameter Ranges for Species'!I$7,'Control Data&amp;Habitat Comparison'!D231&lt;='Parameter Ranges for Species'!D$7),1,0)</f>
        <v>1</v>
      </c>
      <c r="K231">
        <f>IF(AND(E231&gt;='Parameter Ranges for Species'!J$7,'Control Data&amp;Habitat Comparison'!E231&lt;='Parameter Ranges for Species'!E$7),1,0)</f>
        <v>0</v>
      </c>
      <c r="L231">
        <f>IF(AND(F231&gt;='Parameter Ranges for Species'!K$7,'Control Data&amp;Habitat Comparison'!F231&lt;='Parameter Ranges for Species'!F$7),1,0)</f>
        <v>0</v>
      </c>
      <c r="M231">
        <f t="shared" si="10"/>
        <v>2</v>
      </c>
      <c r="T231">
        <f>IF(AND(B231&gt;='Parameter Ranges for Species'!G$8,'Control Data&amp;Habitat Comparison'!B231&lt;='Parameter Ranges for Species'!B$8),1,0)</f>
        <v>1</v>
      </c>
      <c r="U231">
        <f>IF(AND(C231&gt;='Parameter Ranges for Species'!H$8,'Control Data&amp;Habitat Comparison'!C231&lt;='Parameter Ranges for Species'!C$8),1,0)</f>
        <v>1</v>
      </c>
      <c r="V231">
        <f>IF(AND(D231&gt;='Parameter Ranges for Species'!I$8,'Control Data&amp;Habitat Comparison'!D231&lt;='Parameter Ranges for Species'!D$8),1,0)</f>
        <v>1</v>
      </c>
      <c r="W231">
        <f>IF(AND(E231&gt;='Parameter Ranges for Species'!J$8,'Control Data&amp;Habitat Comparison'!E231&lt;='Parameter Ranges for Species'!E$8),1,0)</f>
        <v>1</v>
      </c>
      <c r="X231">
        <f>IF(AND(F231&gt;='Parameter Ranges for Species'!K$8,'Control Data&amp;Habitat Comparison'!F231&lt;='Parameter Ranges for Species'!F$8),1,0)</f>
        <v>1</v>
      </c>
      <c r="Y231">
        <f t="shared" si="11"/>
        <v>5</v>
      </c>
      <c r="AF231">
        <f t="shared" si="9"/>
        <v>0</v>
      </c>
    </row>
    <row r="232" spans="1:32" x14ac:dyDescent="0.25">
      <c r="A232" t="s">
        <v>21</v>
      </c>
      <c r="B232">
        <v>27</v>
      </c>
      <c r="C232">
        <v>6.0960000000000007E-2</v>
      </c>
      <c r="D232">
        <v>0.48646541160744128</v>
      </c>
      <c r="E232">
        <v>61</v>
      </c>
      <c r="F232">
        <v>6</v>
      </c>
      <c r="H232">
        <f>IF(AND(B232&gt;='Parameter Ranges for Species'!G$7,'Control Data&amp;Habitat Comparison'!B232&lt;='Parameter Ranges for Species'!B$7),1,0)</f>
        <v>1</v>
      </c>
      <c r="I232">
        <f>IF(AND(C232&gt;='Parameter Ranges for Species'!H$7,'Control Data&amp;Habitat Comparison'!C232&lt;='Parameter Ranges for Species'!C$7),1,0)</f>
        <v>1</v>
      </c>
      <c r="J232">
        <f>IF(AND(D232&gt;='Parameter Ranges for Species'!I$7,'Control Data&amp;Habitat Comparison'!D232&lt;='Parameter Ranges for Species'!D$7),1,0)</f>
        <v>0</v>
      </c>
      <c r="K232">
        <f>IF(AND(E232&gt;='Parameter Ranges for Species'!J$7,'Control Data&amp;Habitat Comparison'!E232&lt;='Parameter Ranges for Species'!E$7),1,0)</f>
        <v>0</v>
      </c>
      <c r="L232">
        <f>IF(AND(F232&gt;='Parameter Ranges for Species'!K$7,'Control Data&amp;Habitat Comparison'!F232&lt;='Parameter Ranges for Species'!F$7),1,0)</f>
        <v>0</v>
      </c>
      <c r="M232">
        <f t="shared" si="10"/>
        <v>2</v>
      </c>
      <c r="T232">
        <f>IF(AND(B232&gt;='Parameter Ranges for Species'!G$8,'Control Data&amp;Habitat Comparison'!B232&lt;='Parameter Ranges for Species'!B$8),1,0)</f>
        <v>1</v>
      </c>
      <c r="U232">
        <f>IF(AND(C232&gt;='Parameter Ranges for Species'!H$8,'Control Data&amp;Habitat Comparison'!C232&lt;='Parameter Ranges for Species'!C$8),1,0)</f>
        <v>1</v>
      </c>
      <c r="V232">
        <f>IF(AND(D232&gt;='Parameter Ranges for Species'!I$8,'Control Data&amp;Habitat Comparison'!D232&lt;='Parameter Ranges for Species'!D$8),1,0)</f>
        <v>0</v>
      </c>
      <c r="W232">
        <f>IF(AND(E232&gt;='Parameter Ranges for Species'!J$8,'Control Data&amp;Habitat Comparison'!E232&lt;='Parameter Ranges for Species'!E$8),1,0)</f>
        <v>1</v>
      </c>
      <c r="X232">
        <f>IF(AND(F232&gt;='Parameter Ranges for Species'!K$8,'Control Data&amp;Habitat Comparison'!F232&lt;='Parameter Ranges for Species'!F$8),1,0)</f>
        <v>1</v>
      </c>
      <c r="Y232">
        <f t="shared" si="11"/>
        <v>4</v>
      </c>
      <c r="AF232">
        <f t="shared" si="9"/>
        <v>0</v>
      </c>
    </row>
    <row r="233" spans="1:32" x14ac:dyDescent="0.25">
      <c r="A233" t="s">
        <v>21</v>
      </c>
      <c r="B233">
        <v>16</v>
      </c>
      <c r="C233">
        <v>0.57911999999999997</v>
      </c>
      <c r="D233">
        <v>0.49426311685418289</v>
      </c>
      <c r="E233">
        <v>59</v>
      </c>
      <c r="F233">
        <v>6</v>
      </c>
      <c r="H233">
        <f>IF(AND(B233&gt;='Parameter Ranges for Species'!G$7,'Control Data&amp;Habitat Comparison'!B233&lt;='Parameter Ranges for Species'!B$7),1,0)</f>
        <v>0</v>
      </c>
      <c r="I233">
        <f>IF(AND(C233&gt;='Parameter Ranges for Species'!H$7,'Control Data&amp;Habitat Comparison'!C233&lt;='Parameter Ranges for Species'!C$7),1,0)</f>
        <v>0</v>
      </c>
      <c r="J233">
        <f>IF(AND(D233&gt;='Parameter Ranges for Species'!I$7,'Control Data&amp;Habitat Comparison'!D233&lt;='Parameter Ranges for Species'!D$7),1,0)</f>
        <v>0</v>
      </c>
      <c r="K233">
        <f>IF(AND(E233&gt;='Parameter Ranges for Species'!J$7,'Control Data&amp;Habitat Comparison'!E233&lt;='Parameter Ranges for Species'!E$7),1,0)</f>
        <v>0</v>
      </c>
      <c r="L233">
        <f>IF(AND(F233&gt;='Parameter Ranges for Species'!K$7,'Control Data&amp;Habitat Comparison'!F233&lt;='Parameter Ranges for Species'!F$7),1,0)</f>
        <v>0</v>
      </c>
      <c r="M233">
        <f t="shared" si="10"/>
        <v>0</v>
      </c>
      <c r="T233">
        <f>IF(AND(B233&gt;='Parameter Ranges for Species'!G$8,'Control Data&amp;Habitat Comparison'!B233&lt;='Parameter Ranges for Species'!B$8),1,0)</f>
        <v>0</v>
      </c>
      <c r="U233">
        <f>IF(AND(C233&gt;='Parameter Ranges for Species'!H$8,'Control Data&amp;Habitat Comparison'!C233&lt;='Parameter Ranges for Species'!C$8),1,0)</f>
        <v>0</v>
      </c>
      <c r="V233">
        <f>IF(AND(D233&gt;='Parameter Ranges for Species'!I$8,'Control Data&amp;Habitat Comparison'!D233&lt;='Parameter Ranges for Species'!D$8),1,0)</f>
        <v>0</v>
      </c>
      <c r="W233">
        <f>IF(AND(E233&gt;='Parameter Ranges for Species'!J$8,'Control Data&amp;Habitat Comparison'!E233&lt;='Parameter Ranges for Species'!E$8),1,0)</f>
        <v>1</v>
      </c>
      <c r="X233">
        <f>IF(AND(F233&gt;='Parameter Ranges for Species'!K$8,'Control Data&amp;Habitat Comparison'!F233&lt;='Parameter Ranges for Species'!F$8),1,0)</f>
        <v>1</v>
      </c>
      <c r="Y233">
        <f t="shared" si="11"/>
        <v>2</v>
      </c>
      <c r="AF233">
        <f t="shared" si="9"/>
        <v>0</v>
      </c>
    </row>
    <row r="234" spans="1:32" x14ac:dyDescent="0.25">
      <c r="A234" t="s">
        <v>21</v>
      </c>
      <c r="B234">
        <v>26</v>
      </c>
      <c r="C234">
        <v>0.27432000000000001</v>
      </c>
      <c r="D234">
        <v>0.30411050462292522</v>
      </c>
      <c r="E234">
        <v>85</v>
      </c>
      <c r="F234">
        <v>6</v>
      </c>
      <c r="H234">
        <f>IF(AND(B234&gt;='Parameter Ranges for Species'!G$7,'Control Data&amp;Habitat Comparison'!B234&lt;='Parameter Ranges for Species'!B$7),1,0)</f>
        <v>0</v>
      </c>
      <c r="I234">
        <f>IF(AND(C234&gt;='Parameter Ranges for Species'!H$7,'Control Data&amp;Habitat Comparison'!C234&lt;='Parameter Ranges for Species'!C$7),1,0)</f>
        <v>0</v>
      </c>
      <c r="J234">
        <f>IF(AND(D234&gt;='Parameter Ranges for Species'!I$7,'Control Data&amp;Habitat Comparison'!D234&lt;='Parameter Ranges for Species'!D$7),1,0)</f>
        <v>1</v>
      </c>
      <c r="K234">
        <f>IF(AND(E234&gt;='Parameter Ranges for Species'!J$7,'Control Data&amp;Habitat Comparison'!E234&lt;='Parameter Ranges for Species'!E$7),1,0)</f>
        <v>1</v>
      </c>
      <c r="L234">
        <f>IF(AND(F234&gt;='Parameter Ranges for Species'!K$7,'Control Data&amp;Habitat Comparison'!F234&lt;='Parameter Ranges for Species'!F$7),1,0)</f>
        <v>0</v>
      </c>
      <c r="M234">
        <f t="shared" si="10"/>
        <v>2</v>
      </c>
      <c r="T234">
        <f>IF(AND(B234&gt;='Parameter Ranges for Species'!G$8,'Control Data&amp;Habitat Comparison'!B234&lt;='Parameter Ranges for Species'!B$8),1,0)</f>
        <v>1</v>
      </c>
      <c r="U234">
        <f>IF(AND(C234&gt;='Parameter Ranges for Species'!H$8,'Control Data&amp;Habitat Comparison'!C234&lt;='Parameter Ranges for Species'!C$8),1,0)</f>
        <v>1</v>
      </c>
      <c r="V234">
        <f>IF(AND(D234&gt;='Parameter Ranges for Species'!I$8,'Control Data&amp;Habitat Comparison'!D234&lt;='Parameter Ranges for Species'!D$8),1,0)</f>
        <v>1</v>
      </c>
      <c r="W234">
        <f>IF(AND(E234&gt;='Parameter Ranges for Species'!J$8,'Control Data&amp;Habitat Comparison'!E234&lt;='Parameter Ranges for Species'!E$8),1,0)</f>
        <v>1</v>
      </c>
      <c r="X234">
        <f>IF(AND(F234&gt;='Parameter Ranges for Species'!K$8,'Control Data&amp;Habitat Comparison'!F234&lt;='Parameter Ranges for Species'!F$8),1,0)</f>
        <v>1</v>
      </c>
      <c r="Y234">
        <f t="shared" si="11"/>
        <v>5</v>
      </c>
      <c r="AF234">
        <f t="shared" si="9"/>
        <v>0</v>
      </c>
    </row>
    <row r="235" spans="1:32" x14ac:dyDescent="0.25">
      <c r="A235" t="s">
        <v>21</v>
      </c>
      <c r="B235">
        <v>12</v>
      </c>
      <c r="C235">
        <v>9.1440000000000007E-2</v>
      </c>
      <c r="D235">
        <v>0.42664587278600868</v>
      </c>
      <c r="E235">
        <v>71</v>
      </c>
      <c r="F235">
        <v>6</v>
      </c>
      <c r="H235">
        <f>IF(AND(B235&gt;='Parameter Ranges for Species'!G$7,'Control Data&amp;Habitat Comparison'!B235&lt;='Parameter Ranges for Species'!B$7),1,0)</f>
        <v>0</v>
      </c>
      <c r="I235">
        <f>IF(AND(C235&gt;='Parameter Ranges for Species'!H$7,'Control Data&amp;Habitat Comparison'!C235&lt;='Parameter Ranges for Species'!C$7),1,0)</f>
        <v>1</v>
      </c>
      <c r="J235">
        <f>IF(AND(D235&gt;='Parameter Ranges for Species'!I$7,'Control Data&amp;Habitat Comparison'!D235&lt;='Parameter Ranges for Species'!D$7),1,0)</f>
        <v>1</v>
      </c>
      <c r="K235">
        <f>IF(AND(E235&gt;='Parameter Ranges for Species'!J$7,'Control Data&amp;Habitat Comparison'!E235&lt;='Parameter Ranges for Species'!E$7),1,0)</f>
        <v>0</v>
      </c>
      <c r="L235">
        <f>IF(AND(F235&gt;='Parameter Ranges for Species'!K$7,'Control Data&amp;Habitat Comparison'!F235&lt;='Parameter Ranges for Species'!F$7),1,0)</f>
        <v>0</v>
      </c>
      <c r="M235">
        <f t="shared" si="10"/>
        <v>2</v>
      </c>
      <c r="T235">
        <f>IF(AND(B235&gt;='Parameter Ranges for Species'!G$8,'Control Data&amp;Habitat Comparison'!B235&lt;='Parameter Ranges for Species'!B$8),1,0)</f>
        <v>0</v>
      </c>
      <c r="U235">
        <f>IF(AND(C235&gt;='Parameter Ranges for Species'!H$8,'Control Data&amp;Habitat Comparison'!C235&lt;='Parameter Ranges for Species'!C$8),1,0)</f>
        <v>1</v>
      </c>
      <c r="V235">
        <f>IF(AND(D235&gt;='Parameter Ranges for Species'!I$8,'Control Data&amp;Habitat Comparison'!D235&lt;='Parameter Ranges for Species'!D$8),1,0)</f>
        <v>1</v>
      </c>
      <c r="W235">
        <f>IF(AND(E235&gt;='Parameter Ranges for Species'!J$8,'Control Data&amp;Habitat Comparison'!E235&lt;='Parameter Ranges for Species'!E$8),1,0)</f>
        <v>1</v>
      </c>
      <c r="X235">
        <f>IF(AND(F235&gt;='Parameter Ranges for Species'!K$8,'Control Data&amp;Habitat Comparison'!F235&lt;='Parameter Ranges for Species'!F$8),1,0)</f>
        <v>1</v>
      </c>
      <c r="Y235">
        <f t="shared" si="11"/>
        <v>4</v>
      </c>
      <c r="AF235">
        <f t="shared" si="9"/>
        <v>0</v>
      </c>
    </row>
    <row r="236" spans="1:32" x14ac:dyDescent="0.25">
      <c r="A236" t="s">
        <v>21</v>
      </c>
      <c r="B236">
        <v>11</v>
      </c>
      <c r="C236">
        <v>0.21335999999999999</v>
      </c>
      <c r="D236">
        <v>0.28962905202183353</v>
      </c>
      <c r="E236">
        <v>76</v>
      </c>
      <c r="F236">
        <v>6</v>
      </c>
      <c r="H236">
        <f>IF(AND(B236&gt;='Parameter Ranges for Species'!G$7,'Control Data&amp;Habitat Comparison'!B236&lt;='Parameter Ranges for Species'!B$7),1,0)</f>
        <v>0</v>
      </c>
      <c r="I236">
        <f>IF(AND(C236&gt;='Parameter Ranges for Species'!H$7,'Control Data&amp;Habitat Comparison'!C236&lt;='Parameter Ranges for Species'!C$7),1,0)</f>
        <v>1</v>
      </c>
      <c r="J236">
        <f>IF(AND(D236&gt;='Parameter Ranges for Species'!I$7,'Control Data&amp;Habitat Comparison'!D236&lt;='Parameter Ranges for Species'!D$7),1,0)</f>
        <v>1</v>
      </c>
      <c r="K236">
        <f>IF(AND(E236&gt;='Parameter Ranges for Species'!J$7,'Control Data&amp;Habitat Comparison'!E236&lt;='Parameter Ranges for Species'!E$7),1,0)</f>
        <v>1</v>
      </c>
      <c r="L236">
        <f>IF(AND(F236&gt;='Parameter Ranges for Species'!K$7,'Control Data&amp;Habitat Comparison'!F236&lt;='Parameter Ranges for Species'!F$7),1,0)</f>
        <v>0</v>
      </c>
      <c r="M236">
        <f t="shared" si="10"/>
        <v>3</v>
      </c>
      <c r="T236">
        <f>IF(AND(B236&gt;='Parameter Ranges for Species'!G$8,'Control Data&amp;Habitat Comparison'!B236&lt;='Parameter Ranges for Species'!B$8),1,0)</f>
        <v>0</v>
      </c>
      <c r="U236">
        <f>IF(AND(C236&gt;='Parameter Ranges for Species'!H$8,'Control Data&amp;Habitat Comparison'!C236&lt;='Parameter Ranges for Species'!C$8),1,0)</f>
        <v>1</v>
      </c>
      <c r="V236">
        <f>IF(AND(D236&gt;='Parameter Ranges for Species'!I$8,'Control Data&amp;Habitat Comparison'!D236&lt;='Parameter Ranges for Species'!D$8),1,0)</f>
        <v>1</v>
      </c>
      <c r="W236">
        <f>IF(AND(E236&gt;='Parameter Ranges for Species'!J$8,'Control Data&amp;Habitat Comparison'!E236&lt;='Parameter Ranges for Species'!E$8),1,0)</f>
        <v>1</v>
      </c>
      <c r="X236">
        <f>IF(AND(F236&gt;='Parameter Ranges for Species'!K$8,'Control Data&amp;Habitat Comparison'!F236&lt;='Parameter Ranges for Species'!F$8),1,0)</f>
        <v>1</v>
      </c>
      <c r="Y236">
        <f t="shared" si="11"/>
        <v>4</v>
      </c>
      <c r="AF236">
        <f t="shared" si="9"/>
        <v>0</v>
      </c>
    </row>
    <row r="237" spans="1:32" x14ac:dyDescent="0.25">
      <c r="A237" t="s">
        <v>21</v>
      </c>
      <c r="B237">
        <v>12</v>
      </c>
      <c r="C237">
        <v>0.57911999999999997</v>
      </c>
      <c r="D237">
        <v>0.40993650440013363</v>
      </c>
      <c r="E237">
        <v>60</v>
      </c>
      <c r="F237">
        <v>6</v>
      </c>
      <c r="H237">
        <f>IF(AND(B237&gt;='Parameter Ranges for Species'!G$7,'Control Data&amp;Habitat Comparison'!B237&lt;='Parameter Ranges for Species'!B$7),1,0)</f>
        <v>0</v>
      </c>
      <c r="I237">
        <f>IF(AND(C237&gt;='Parameter Ranges for Species'!H$7,'Control Data&amp;Habitat Comparison'!C237&lt;='Parameter Ranges for Species'!C$7),1,0)</f>
        <v>0</v>
      </c>
      <c r="J237">
        <f>IF(AND(D237&gt;='Parameter Ranges for Species'!I$7,'Control Data&amp;Habitat Comparison'!D237&lt;='Parameter Ranges for Species'!D$7),1,0)</f>
        <v>1</v>
      </c>
      <c r="K237">
        <f>IF(AND(E237&gt;='Parameter Ranges for Species'!J$7,'Control Data&amp;Habitat Comparison'!E237&lt;='Parameter Ranges for Species'!E$7),1,0)</f>
        <v>0</v>
      </c>
      <c r="L237">
        <f>IF(AND(F237&gt;='Parameter Ranges for Species'!K$7,'Control Data&amp;Habitat Comparison'!F237&lt;='Parameter Ranges for Species'!F$7),1,0)</f>
        <v>0</v>
      </c>
      <c r="M237">
        <f t="shared" si="10"/>
        <v>1</v>
      </c>
      <c r="T237">
        <f>IF(AND(B237&gt;='Parameter Ranges for Species'!G$8,'Control Data&amp;Habitat Comparison'!B237&lt;='Parameter Ranges for Species'!B$8),1,0)</f>
        <v>0</v>
      </c>
      <c r="U237">
        <f>IF(AND(C237&gt;='Parameter Ranges for Species'!H$8,'Control Data&amp;Habitat Comparison'!C237&lt;='Parameter Ranges for Species'!C$8),1,0)</f>
        <v>0</v>
      </c>
      <c r="V237">
        <f>IF(AND(D237&gt;='Parameter Ranges for Species'!I$8,'Control Data&amp;Habitat Comparison'!D237&lt;='Parameter Ranges for Species'!D$8),1,0)</f>
        <v>1</v>
      </c>
      <c r="W237">
        <f>IF(AND(E237&gt;='Parameter Ranges for Species'!J$8,'Control Data&amp;Habitat Comparison'!E237&lt;='Parameter Ranges for Species'!E$8),1,0)</f>
        <v>1</v>
      </c>
      <c r="X237">
        <f>IF(AND(F237&gt;='Parameter Ranges for Species'!K$8,'Control Data&amp;Habitat Comparison'!F237&lt;='Parameter Ranges for Species'!F$8),1,0)</f>
        <v>1</v>
      </c>
      <c r="Y237">
        <f t="shared" si="11"/>
        <v>3</v>
      </c>
      <c r="AF237">
        <f t="shared" si="9"/>
        <v>0</v>
      </c>
    </row>
    <row r="238" spans="1:32" x14ac:dyDescent="0.25">
      <c r="A238" t="s">
        <v>21</v>
      </c>
      <c r="B238">
        <v>12</v>
      </c>
      <c r="C238">
        <v>6.0960000000000007E-2</v>
      </c>
      <c r="D238">
        <v>0.31525008354684192</v>
      </c>
      <c r="E238">
        <v>52</v>
      </c>
      <c r="F238">
        <v>6</v>
      </c>
      <c r="H238">
        <f>IF(AND(B238&gt;='Parameter Ranges for Species'!G$7,'Control Data&amp;Habitat Comparison'!B238&lt;='Parameter Ranges for Species'!B$7),1,0)</f>
        <v>0</v>
      </c>
      <c r="I238">
        <f>IF(AND(C238&gt;='Parameter Ranges for Species'!H$7,'Control Data&amp;Habitat Comparison'!C238&lt;='Parameter Ranges for Species'!C$7),1,0)</f>
        <v>1</v>
      </c>
      <c r="J238">
        <f>IF(AND(D238&gt;='Parameter Ranges for Species'!I$7,'Control Data&amp;Habitat Comparison'!D238&lt;='Parameter Ranges for Species'!D$7),1,0)</f>
        <v>1</v>
      </c>
      <c r="K238">
        <f>IF(AND(E238&gt;='Parameter Ranges for Species'!J$7,'Control Data&amp;Habitat Comparison'!E238&lt;='Parameter Ranges for Species'!E$7),1,0)</f>
        <v>0</v>
      </c>
      <c r="L238">
        <f>IF(AND(F238&gt;='Parameter Ranges for Species'!K$7,'Control Data&amp;Habitat Comparison'!F238&lt;='Parameter Ranges for Species'!F$7),1,0)</f>
        <v>0</v>
      </c>
      <c r="M238">
        <f t="shared" si="10"/>
        <v>2</v>
      </c>
      <c r="T238">
        <f>IF(AND(B238&gt;='Parameter Ranges for Species'!G$8,'Control Data&amp;Habitat Comparison'!B238&lt;='Parameter Ranges for Species'!B$8),1,0)</f>
        <v>0</v>
      </c>
      <c r="U238">
        <f>IF(AND(C238&gt;='Parameter Ranges for Species'!H$8,'Control Data&amp;Habitat Comparison'!C238&lt;='Parameter Ranges for Species'!C$8),1,0)</f>
        <v>1</v>
      </c>
      <c r="V238">
        <f>IF(AND(D238&gt;='Parameter Ranges for Species'!I$8,'Control Data&amp;Habitat Comparison'!D238&lt;='Parameter Ranges for Species'!D$8),1,0)</f>
        <v>1</v>
      </c>
      <c r="W238">
        <f>IF(AND(E238&gt;='Parameter Ranges for Species'!J$8,'Control Data&amp;Habitat Comparison'!E238&lt;='Parameter Ranges for Species'!E$8),1,0)</f>
        <v>1</v>
      </c>
      <c r="X238">
        <f>IF(AND(F238&gt;='Parameter Ranges for Species'!K$8,'Control Data&amp;Habitat Comparison'!F238&lt;='Parameter Ranges for Species'!F$8),1,0)</f>
        <v>1</v>
      </c>
      <c r="Y238">
        <f t="shared" si="11"/>
        <v>4</v>
      </c>
      <c r="AF238">
        <f t="shared" si="9"/>
        <v>0</v>
      </c>
    </row>
    <row r="239" spans="1:32" x14ac:dyDescent="0.25">
      <c r="A239" t="s">
        <v>21</v>
      </c>
      <c r="B239">
        <v>11</v>
      </c>
      <c r="C239">
        <v>0.51816000000000006</v>
      </c>
      <c r="D239">
        <v>0.43555753592514201</v>
      </c>
      <c r="E239">
        <v>64</v>
      </c>
      <c r="F239">
        <v>6</v>
      </c>
      <c r="H239">
        <f>IF(AND(B239&gt;='Parameter Ranges for Species'!G$7,'Control Data&amp;Habitat Comparison'!B239&lt;='Parameter Ranges for Species'!B$7),1,0)</f>
        <v>0</v>
      </c>
      <c r="I239">
        <f>IF(AND(C239&gt;='Parameter Ranges for Species'!H$7,'Control Data&amp;Habitat Comparison'!C239&lt;='Parameter Ranges for Species'!C$7),1,0)</f>
        <v>0</v>
      </c>
      <c r="J239">
        <f>IF(AND(D239&gt;='Parameter Ranges for Species'!I$7,'Control Data&amp;Habitat Comparison'!D239&lt;='Parameter Ranges for Species'!D$7),1,0)</f>
        <v>1</v>
      </c>
      <c r="K239">
        <f>IF(AND(E239&gt;='Parameter Ranges for Species'!J$7,'Control Data&amp;Habitat Comparison'!E239&lt;='Parameter Ranges for Species'!E$7),1,0)</f>
        <v>0</v>
      </c>
      <c r="L239">
        <f>IF(AND(F239&gt;='Parameter Ranges for Species'!K$7,'Control Data&amp;Habitat Comparison'!F239&lt;='Parameter Ranges for Species'!F$7),1,0)</f>
        <v>0</v>
      </c>
      <c r="M239">
        <f t="shared" si="10"/>
        <v>1</v>
      </c>
      <c r="T239">
        <f>IF(AND(B239&gt;='Parameter Ranges for Species'!G$8,'Control Data&amp;Habitat Comparison'!B239&lt;='Parameter Ranges for Species'!B$8),1,0)</f>
        <v>0</v>
      </c>
      <c r="U239">
        <f>IF(AND(C239&gt;='Parameter Ranges for Species'!H$8,'Control Data&amp;Habitat Comparison'!C239&lt;='Parameter Ranges for Species'!C$8),1,0)</f>
        <v>0</v>
      </c>
      <c r="V239">
        <f>IF(AND(D239&gt;='Parameter Ranges for Species'!I$8,'Control Data&amp;Habitat Comparison'!D239&lt;='Parameter Ranges for Species'!D$8),1,0)</f>
        <v>1</v>
      </c>
      <c r="W239">
        <f>IF(AND(E239&gt;='Parameter Ranges for Species'!J$8,'Control Data&amp;Habitat Comparison'!E239&lt;='Parameter Ranges for Species'!E$8),1,0)</f>
        <v>1</v>
      </c>
      <c r="X239">
        <f>IF(AND(F239&gt;='Parameter Ranges for Species'!K$8,'Control Data&amp;Habitat Comparison'!F239&lt;='Parameter Ranges for Species'!F$8),1,0)</f>
        <v>1</v>
      </c>
      <c r="Y239">
        <f t="shared" si="11"/>
        <v>3</v>
      </c>
      <c r="AF239">
        <f t="shared" si="9"/>
        <v>0</v>
      </c>
    </row>
    <row r="240" spans="1:32" x14ac:dyDescent="0.25">
      <c r="A240" t="s">
        <v>21</v>
      </c>
      <c r="B240">
        <v>20</v>
      </c>
      <c r="C240">
        <v>0.60960000000000003</v>
      </c>
      <c r="D240">
        <v>0.49649103263896632</v>
      </c>
      <c r="E240">
        <v>10</v>
      </c>
      <c r="F240">
        <v>6</v>
      </c>
      <c r="H240">
        <f>IF(AND(B240&gt;='Parameter Ranges for Species'!G$7,'Control Data&amp;Habitat Comparison'!B240&lt;='Parameter Ranges for Species'!B$7),1,0)</f>
        <v>0</v>
      </c>
      <c r="I240">
        <f>IF(AND(C240&gt;='Parameter Ranges for Species'!H$7,'Control Data&amp;Habitat Comparison'!C240&lt;='Parameter Ranges for Species'!C$7),1,0)</f>
        <v>0</v>
      </c>
      <c r="J240">
        <f>IF(AND(D240&gt;='Parameter Ranges for Species'!I$7,'Control Data&amp;Habitat Comparison'!D240&lt;='Parameter Ranges for Species'!D$7),1,0)</f>
        <v>0</v>
      </c>
      <c r="K240">
        <f>IF(AND(E240&gt;='Parameter Ranges for Species'!J$7,'Control Data&amp;Habitat Comparison'!E240&lt;='Parameter Ranges for Species'!E$7),1,0)</f>
        <v>0</v>
      </c>
      <c r="L240">
        <f>IF(AND(F240&gt;='Parameter Ranges for Species'!K$7,'Control Data&amp;Habitat Comparison'!F240&lt;='Parameter Ranges for Species'!F$7),1,0)</f>
        <v>0</v>
      </c>
      <c r="M240">
        <f t="shared" si="10"/>
        <v>0</v>
      </c>
      <c r="T240">
        <f>IF(AND(B240&gt;='Parameter Ranges for Species'!G$8,'Control Data&amp;Habitat Comparison'!B240&lt;='Parameter Ranges for Species'!B$8),1,0)</f>
        <v>1</v>
      </c>
      <c r="U240">
        <f>IF(AND(C240&gt;='Parameter Ranges for Species'!H$8,'Control Data&amp;Habitat Comparison'!C240&lt;='Parameter Ranges for Species'!C$8),1,0)</f>
        <v>0</v>
      </c>
      <c r="V240">
        <f>IF(AND(D240&gt;='Parameter Ranges for Species'!I$8,'Control Data&amp;Habitat Comparison'!D240&lt;='Parameter Ranges for Species'!D$8),1,0)</f>
        <v>0</v>
      </c>
      <c r="W240">
        <f>IF(AND(E240&gt;='Parameter Ranges for Species'!J$8,'Control Data&amp;Habitat Comparison'!E240&lt;='Parameter Ranges for Species'!E$8),1,0)</f>
        <v>1</v>
      </c>
      <c r="X240">
        <f>IF(AND(F240&gt;='Parameter Ranges for Species'!K$8,'Control Data&amp;Habitat Comparison'!F240&lt;='Parameter Ranges for Species'!F$8),1,0)</f>
        <v>1</v>
      </c>
      <c r="Y240">
        <f t="shared" si="11"/>
        <v>3</v>
      </c>
      <c r="AF240">
        <f t="shared" si="9"/>
        <v>0</v>
      </c>
    </row>
    <row r="241" spans="1:33" x14ac:dyDescent="0.25">
      <c r="A241" t="s">
        <v>21</v>
      </c>
      <c r="B241">
        <v>19.5</v>
      </c>
      <c r="C241">
        <v>0.30480000000000002</v>
      </c>
      <c r="D241">
        <v>0.31380193828673275</v>
      </c>
      <c r="E241">
        <v>8</v>
      </c>
      <c r="F241">
        <v>6</v>
      </c>
      <c r="H241">
        <f>IF(AND(B241&gt;='Parameter Ranges for Species'!G$7,'Control Data&amp;Habitat Comparison'!B241&lt;='Parameter Ranges for Species'!B$7),1,0)</f>
        <v>0</v>
      </c>
      <c r="I241">
        <f>IF(AND(C241&gt;='Parameter Ranges for Species'!H$7,'Control Data&amp;Habitat Comparison'!C241&lt;='Parameter Ranges for Species'!C$7),1,0)</f>
        <v>0</v>
      </c>
      <c r="J241">
        <f>IF(AND(D241&gt;='Parameter Ranges for Species'!I$7,'Control Data&amp;Habitat Comparison'!D241&lt;='Parameter Ranges for Species'!D$7),1,0)</f>
        <v>1</v>
      </c>
      <c r="K241">
        <f>IF(AND(E241&gt;='Parameter Ranges for Species'!J$7,'Control Data&amp;Habitat Comparison'!E241&lt;='Parameter Ranges for Species'!E$7),1,0)</f>
        <v>0</v>
      </c>
      <c r="L241">
        <f>IF(AND(F241&gt;='Parameter Ranges for Species'!K$7,'Control Data&amp;Habitat Comparison'!F241&lt;='Parameter Ranges for Species'!F$7),1,0)</f>
        <v>0</v>
      </c>
      <c r="M241">
        <f t="shared" si="10"/>
        <v>1</v>
      </c>
      <c r="T241">
        <f>IF(AND(B241&gt;='Parameter Ranges for Species'!G$8,'Control Data&amp;Habitat Comparison'!B241&lt;='Parameter Ranges for Species'!B$8),1,0)</f>
        <v>1</v>
      </c>
      <c r="U241">
        <f>IF(AND(C241&gt;='Parameter Ranges for Species'!H$8,'Control Data&amp;Habitat Comparison'!C241&lt;='Parameter Ranges for Species'!C$8),1,0)</f>
        <v>1</v>
      </c>
      <c r="V241">
        <f>IF(AND(D241&gt;='Parameter Ranges for Species'!I$8,'Control Data&amp;Habitat Comparison'!D241&lt;='Parameter Ranges for Species'!D$8),1,0)</f>
        <v>1</v>
      </c>
      <c r="W241">
        <f>IF(AND(E241&gt;='Parameter Ranges for Species'!J$8,'Control Data&amp;Habitat Comparison'!E241&lt;='Parameter Ranges for Species'!E$8),1,0)</f>
        <v>1</v>
      </c>
      <c r="X241">
        <f>IF(AND(F241&gt;='Parameter Ranges for Species'!K$8,'Control Data&amp;Habitat Comparison'!F241&lt;='Parameter Ranges for Species'!F$8),1,0)</f>
        <v>1</v>
      </c>
      <c r="Y241">
        <f t="shared" si="11"/>
        <v>5</v>
      </c>
      <c r="AF241">
        <f t="shared" si="9"/>
        <v>0</v>
      </c>
    </row>
    <row r="242" spans="1:33" x14ac:dyDescent="0.25">
      <c r="A242" t="s">
        <v>15</v>
      </c>
      <c r="B242">
        <v>30</v>
      </c>
      <c r="C242">
        <v>0.30480000000000002</v>
      </c>
      <c r="D242">
        <v>0.26124567474048443</v>
      </c>
      <c r="E242">
        <v>95</v>
      </c>
      <c r="F242">
        <v>3</v>
      </c>
      <c r="H242">
        <f>IF(AND(B242&gt;='Parameter Ranges for Species'!G$17,'Control Data&amp;Habitat Comparison'!B242&lt;='Parameter Ranges for Species'!B$17),1,0)</f>
        <v>1</v>
      </c>
      <c r="I242">
        <f>IF(AND(C242&gt;='Parameter Ranges for Species'!H$17,'Control Data&amp;Habitat Comparison'!C242&lt;='Parameter Ranges for Species'!C$17),1,0)</f>
        <v>1</v>
      </c>
      <c r="J242">
        <f>IF(AND(D242&gt;='Parameter Ranges for Species'!I$17,'Control Data&amp;Habitat Comparison'!D242&lt;='Parameter Ranges for Species'!D$17),1,0)</f>
        <v>1</v>
      </c>
      <c r="K242">
        <f>IF(AND(E242&gt;='Parameter Ranges for Species'!J$17,'Control Data&amp;Habitat Comparison'!E242&lt;='Parameter Ranges for Species'!E$17),1,0)</f>
        <v>0</v>
      </c>
      <c r="L242">
        <f>IF(AND(F242&gt;='Parameter Ranges for Species'!K$17,'Control Data&amp;Habitat Comparison'!F242&lt;='Parameter Ranges for Species'!F$17),1,0)</f>
        <v>1</v>
      </c>
      <c r="M242">
        <f t="shared" si="10"/>
        <v>4</v>
      </c>
      <c r="N242">
        <f>COUNTIF($M242:$M281,5)</f>
        <v>11</v>
      </c>
      <c r="O242">
        <f>COUNTIF($M242:$M281,4)</f>
        <v>17</v>
      </c>
      <c r="P242">
        <f>COUNTIF($M242:$M281,3)</f>
        <v>10</v>
      </c>
      <c r="Q242">
        <f>COUNTIF($M242:$M281,2)</f>
        <v>2</v>
      </c>
      <c r="R242">
        <f>COUNTIF($M242:$M281,1)</f>
        <v>0</v>
      </c>
      <c r="S242">
        <f>COUNTIF($M242:$M281,0)</f>
        <v>0</v>
      </c>
      <c r="T242">
        <f>IF(AND(B242&gt;='Parameter Ranges for Species'!G$9,'Control Data&amp;Habitat Comparison'!B242&lt;='Parameter Ranges for Species'!B$9),1,0)</f>
        <v>1</v>
      </c>
      <c r="U242">
        <f>IF(AND(C242&gt;='Parameter Ranges for Species'!H$9,'Control Data&amp;Habitat Comparison'!C242&lt;='Parameter Ranges for Species'!C$9),1,0)</f>
        <v>1</v>
      </c>
      <c r="V242">
        <f>IF(AND(D242&gt;='Parameter Ranges for Species'!I$9,'Control Data&amp;Habitat Comparison'!D242&lt;='Parameter Ranges for Species'!D$9),1,0)</f>
        <v>1</v>
      </c>
      <c r="W242">
        <f>IF(AND(E242&gt;='Parameter Ranges for Species'!J$9,'Control Data&amp;Habitat Comparison'!E242&lt;='Parameter Ranges for Species'!E$9),1,0)</f>
        <v>1</v>
      </c>
      <c r="X242">
        <f>IF(AND(F242&gt;='Parameter Ranges for Species'!K$9,'Control Data&amp;Habitat Comparison'!F242&lt;='Parameter Ranges for Species'!F$9),1,0)</f>
        <v>1</v>
      </c>
      <c r="Y242">
        <f t="shared" si="11"/>
        <v>5</v>
      </c>
      <c r="Z242">
        <f>COUNTIF($Y242:$Y281,5)</f>
        <v>23</v>
      </c>
      <c r="AA242">
        <f>COUNTIF($Y242:$Y281,4)</f>
        <v>14</v>
      </c>
      <c r="AB242">
        <f>COUNTIF($Y242:$Y281,3)</f>
        <v>3</v>
      </c>
      <c r="AC242">
        <f>COUNTIF($Y242:$Y281,2)</f>
        <v>0</v>
      </c>
      <c r="AD242">
        <f>COUNTIF($Y242:$Y281,1)</f>
        <v>0</v>
      </c>
      <c r="AE242">
        <f>COUNTIF($Y242:$Y281,0)</f>
        <v>0</v>
      </c>
      <c r="AF242">
        <f t="shared" si="9"/>
        <v>1</v>
      </c>
      <c r="AG242">
        <f>SUM(AF242:AF281)</f>
        <v>27</v>
      </c>
    </row>
    <row r="243" spans="1:33" x14ac:dyDescent="0.25">
      <c r="A243" t="s">
        <v>15</v>
      </c>
      <c r="B243">
        <v>30</v>
      </c>
      <c r="C243">
        <v>0.27432000000000001</v>
      </c>
      <c r="D243">
        <v>0.32698961937716264</v>
      </c>
      <c r="E243">
        <v>93</v>
      </c>
      <c r="F243">
        <v>4</v>
      </c>
      <c r="H243">
        <f>IF(AND(B243&gt;='Parameter Ranges for Species'!G$17,'Control Data&amp;Habitat Comparison'!B243&lt;='Parameter Ranges for Species'!B$17),1,0)</f>
        <v>1</v>
      </c>
      <c r="I243">
        <f>IF(AND(C243&gt;='Parameter Ranges for Species'!H$17,'Control Data&amp;Habitat Comparison'!C243&lt;='Parameter Ranges for Species'!C$17),1,0)</f>
        <v>1</v>
      </c>
      <c r="J243">
        <f>IF(AND(D243&gt;='Parameter Ranges for Species'!I$17,'Control Data&amp;Habitat Comparison'!D243&lt;='Parameter Ranges for Species'!D$17),1,0)</f>
        <v>1</v>
      </c>
      <c r="K243">
        <f>IF(AND(E243&gt;='Parameter Ranges for Species'!J$17,'Control Data&amp;Habitat Comparison'!E243&lt;='Parameter Ranges for Species'!E$17),1,0)</f>
        <v>1</v>
      </c>
      <c r="L243">
        <f>IF(AND(F243&gt;='Parameter Ranges for Species'!K$17,'Control Data&amp;Habitat Comparison'!F243&lt;='Parameter Ranges for Species'!F$17),1,0)</f>
        <v>1</v>
      </c>
      <c r="M243">
        <f t="shared" si="10"/>
        <v>5</v>
      </c>
      <c r="T243">
        <f>IF(AND(B243&gt;='Parameter Ranges for Species'!G$9,'Control Data&amp;Habitat Comparison'!B243&lt;='Parameter Ranges for Species'!B$9),1,0)</f>
        <v>1</v>
      </c>
      <c r="U243">
        <f>IF(AND(C243&gt;='Parameter Ranges for Species'!H$9,'Control Data&amp;Habitat Comparison'!C243&lt;='Parameter Ranges for Species'!C$9),1,0)</f>
        <v>1</v>
      </c>
      <c r="V243">
        <f>IF(AND(D243&gt;='Parameter Ranges for Species'!I$9,'Control Data&amp;Habitat Comparison'!D243&lt;='Parameter Ranges for Species'!D$9),1,0)</f>
        <v>1</v>
      </c>
      <c r="W243">
        <f>IF(AND(E243&gt;='Parameter Ranges for Species'!J$9,'Control Data&amp;Habitat Comparison'!E243&lt;='Parameter Ranges for Species'!E$9),1,0)</f>
        <v>1</v>
      </c>
      <c r="X243">
        <f>IF(AND(F243&gt;='Parameter Ranges for Species'!K$9,'Control Data&amp;Habitat Comparison'!F243&lt;='Parameter Ranges for Species'!F$9),1,0)</f>
        <v>1</v>
      </c>
      <c r="Y243">
        <f t="shared" si="11"/>
        <v>5</v>
      </c>
      <c r="AF243">
        <f t="shared" si="9"/>
        <v>1</v>
      </c>
    </row>
    <row r="244" spans="1:33" x14ac:dyDescent="0.25">
      <c r="A244" t="s">
        <v>15</v>
      </c>
      <c r="B244">
        <v>40</v>
      </c>
      <c r="C244">
        <v>9.1440000000000007E-2</v>
      </c>
      <c r="D244">
        <v>0.24740484429065743</v>
      </c>
      <c r="E244">
        <v>94</v>
      </c>
      <c r="F244">
        <v>3</v>
      </c>
      <c r="H244">
        <f>IF(AND(B244&gt;='Parameter Ranges for Species'!G$17,'Control Data&amp;Habitat Comparison'!B244&lt;='Parameter Ranges for Species'!B$17),1,0)</f>
        <v>1</v>
      </c>
      <c r="I244">
        <f>IF(AND(C244&gt;='Parameter Ranges for Species'!H$17,'Control Data&amp;Habitat Comparison'!C244&lt;='Parameter Ranges for Species'!C$17),1,0)</f>
        <v>1</v>
      </c>
      <c r="J244">
        <f>IF(AND(D244&gt;='Parameter Ranges for Species'!I$17,'Control Data&amp;Habitat Comparison'!D244&lt;='Parameter Ranges for Species'!D$17),1,0)</f>
        <v>1</v>
      </c>
      <c r="K244">
        <f>IF(AND(E244&gt;='Parameter Ranges for Species'!J$17,'Control Data&amp;Habitat Comparison'!E244&lt;='Parameter Ranges for Species'!E$17),1,0)</f>
        <v>0</v>
      </c>
      <c r="L244">
        <f>IF(AND(F244&gt;='Parameter Ranges for Species'!K$17,'Control Data&amp;Habitat Comparison'!F244&lt;='Parameter Ranges for Species'!F$17),1,0)</f>
        <v>1</v>
      </c>
      <c r="M244">
        <f t="shared" si="10"/>
        <v>4</v>
      </c>
      <c r="T244">
        <f>IF(AND(B244&gt;='Parameter Ranges for Species'!G$9,'Control Data&amp;Habitat Comparison'!B244&lt;='Parameter Ranges for Species'!B$9),1,0)</f>
        <v>0</v>
      </c>
      <c r="U244">
        <f>IF(AND(C244&gt;='Parameter Ranges for Species'!H$9,'Control Data&amp;Habitat Comparison'!C244&lt;='Parameter Ranges for Species'!C$9),1,0)</f>
        <v>1</v>
      </c>
      <c r="V244">
        <f>IF(AND(D244&gt;='Parameter Ranges for Species'!I$9,'Control Data&amp;Habitat Comparison'!D244&lt;='Parameter Ranges for Species'!D$9),1,0)</f>
        <v>1</v>
      </c>
      <c r="W244">
        <f>IF(AND(E244&gt;='Parameter Ranges for Species'!J$9,'Control Data&amp;Habitat Comparison'!E244&lt;='Parameter Ranges for Species'!E$9),1,0)</f>
        <v>1</v>
      </c>
      <c r="X244">
        <f>IF(AND(F244&gt;='Parameter Ranges for Species'!K$9,'Control Data&amp;Habitat Comparison'!F244&lt;='Parameter Ranges for Species'!F$9),1,0)</f>
        <v>1</v>
      </c>
      <c r="Y244">
        <f t="shared" si="11"/>
        <v>4</v>
      </c>
      <c r="AF244">
        <f t="shared" si="9"/>
        <v>1</v>
      </c>
    </row>
    <row r="245" spans="1:33" x14ac:dyDescent="0.25">
      <c r="A245" t="s">
        <v>15</v>
      </c>
      <c r="B245">
        <v>32</v>
      </c>
      <c r="C245">
        <v>0.21335999999999999</v>
      </c>
      <c r="D245">
        <v>0.48269896193771622</v>
      </c>
      <c r="E245">
        <v>92</v>
      </c>
      <c r="F245">
        <v>3</v>
      </c>
      <c r="H245">
        <f>IF(AND(B245&gt;='Parameter Ranges for Species'!G$17,'Control Data&amp;Habitat Comparison'!B245&lt;='Parameter Ranges for Species'!B$17),1,0)</f>
        <v>1</v>
      </c>
      <c r="I245">
        <f>IF(AND(C245&gt;='Parameter Ranges for Species'!H$17,'Control Data&amp;Habitat Comparison'!C245&lt;='Parameter Ranges for Species'!C$17),1,0)</f>
        <v>1</v>
      </c>
      <c r="J245">
        <f>IF(AND(D245&gt;='Parameter Ranges for Species'!I$17,'Control Data&amp;Habitat Comparison'!D245&lt;='Parameter Ranges for Species'!D$17),1,0)</f>
        <v>1</v>
      </c>
      <c r="K245">
        <f>IF(AND(E245&gt;='Parameter Ranges for Species'!J$17,'Control Data&amp;Habitat Comparison'!E245&lt;='Parameter Ranges for Species'!E$17),1,0)</f>
        <v>1</v>
      </c>
      <c r="L245">
        <f>IF(AND(F245&gt;='Parameter Ranges for Species'!K$17,'Control Data&amp;Habitat Comparison'!F245&lt;='Parameter Ranges for Species'!F$17),1,0)</f>
        <v>1</v>
      </c>
      <c r="M245">
        <f t="shared" si="10"/>
        <v>5</v>
      </c>
      <c r="T245">
        <f>IF(AND(B245&gt;='Parameter Ranges for Species'!G$9,'Control Data&amp;Habitat Comparison'!B245&lt;='Parameter Ranges for Species'!B$9),1,0)</f>
        <v>1</v>
      </c>
      <c r="U245">
        <f>IF(AND(C245&gt;='Parameter Ranges for Species'!H$9,'Control Data&amp;Habitat Comparison'!C245&lt;='Parameter Ranges for Species'!C$9),1,0)</f>
        <v>1</v>
      </c>
      <c r="V245">
        <f>IF(AND(D245&gt;='Parameter Ranges for Species'!I$9,'Control Data&amp;Habitat Comparison'!D245&lt;='Parameter Ranges for Species'!D$9),1,0)</f>
        <v>1</v>
      </c>
      <c r="W245">
        <f>IF(AND(E245&gt;='Parameter Ranges for Species'!J$9,'Control Data&amp;Habitat Comparison'!E245&lt;='Parameter Ranges for Species'!E$9),1,0)</f>
        <v>1</v>
      </c>
      <c r="X245">
        <f>IF(AND(F245&gt;='Parameter Ranges for Species'!K$9,'Control Data&amp;Habitat Comparison'!F245&lt;='Parameter Ranges for Species'!F$9),1,0)</f>
        <v>1</v>
      </c>
      <c r="Y245">
        <f t="shared" si="11"/>
        <v>5</v>
      </c>
      <c r="AF245">
        <f t="shared" si="9"/>
        <v>1</v>
      </c>
    </row>
    <row r="246" spans="1:33" x14ac:dyDescent="0.25">
      <c r="A246" t="s">
        <v>15</v>
      </c>
      <c r="B246">
        <v>36</v>
      </c>
      <c r="C246">
        <v>0.18288000000000001</v>
      </c>
      <c r="D246">
        <v>0.2837370242214533</v>
      </c>
      <c r="E246">
        <v>93</v>
      </c>
      <c r="F246">
        <v>3</v>
      </c>
      <c r="H246">
        <f>IF(AND(B246&gt;='Parameter Ranges for Species'!G$17,'Control Data&amp;Habitat Comparison'!B246&lt;='Parameter Ranges for Species'!B$17),1,0)</f>
        <v>1</v>
      </c>
      <c r="I246">
        <f>IF(AND(C246&gt;='Parameter Ranges for Species'!H$17,'Control Data&amp;Habitat Comparison'!C246&lt;='Parameter Ranges for Species'!C$17),1,0)</f>
        <v>1</v>
      </c>
      <c r="J246">
        <f>IF(AND(D246&gt;='Parameter Ranges for Species'!I$17,'Control Data&amp;Habitat Comparison'!D246&lt;='Parameter Ranges for Species'!D$17),1,0)</f>
        <v>1</v>
      </c>
      <c r="K246">
        <f>IF(AND(E246&gt;='Parameter Ranges for Species'!J$17,'Control Data&amp;Habitat Comparison'!E246&lt;='Parameter Ranges for Species'!E$17),1,0)</f>
        <v>1</v>
      </c>
      <c r="L246">
        <f>IF(AND(F246&gt;='Parameter Ranges for Species'!K$17,'Control Data&amp;Habitat Comparison'!F246&lt;='Parameter Ranges for Species'!F$17),1,0)</f>
        <v>1</v>
      </c>
      <c r="M246">
        <f t="shared" si="10"/>
        <v>5</v>
      </c>
      <c r="T246">
        <f>IF(AND(B246&gt;='Parameter Ranges for Species'!G$9,'Control Data&amp;Habitat Comparison'!B246&lt;='Parameter Ranges for Species'!B$9),1,0)</f>
        <v>1</v>
      </c>
      <c r="U246">
        <f>IF(AND(C246&gt;='Parameter Ranges for Species'!H$9,'Control Data&amp;Habitat Comparison'!C246&lt;='Parameter Ranges for Species'!C$9),1,0)</f>
        <v>1</v>
      </c>
      <c r="V246">
        <f>IF(AND(D246&gt;='Parameter Ranges for Species'!I$9,'Control Data&amp;Habitat Comparison'!D246&lt;='Parameter Ranges for Species'!D$9),1,0)</f>
        <v>1</v>
      </c>
      <c r="W246">
        <f>IF(AND(E246&gt;='Parameter Ranges for Species'!J$9,'Control Data&amp;Habitat Comparison'!E246&lt;='Parameter Ranges for Species'!E$9),1,0)</f>
        <v>1</v>
      </c>
      <c r="X246">
        <f>IF(AND(F246&gt;='Parameter Ranges for Species'!K$9,'Control Data&amp;Habitat Comparison'!F246&lt;='Parameter Ranges for Species'!F$9),1,0)</f>
        <v>1</v>
      </c>
      <c r="Y246">
        <f t="shared" si="11"/>
        <v>5</v>
      </c>
      <c r="AF246">
        <f t="shared" si="9"/>
        <v>1</v>
      </c>
    </row>
    <row r="247" spans="1:33" x14ac:dyDescent="0.25">
      <c r="A247" t="s">
        <v>15</v>
      </c>
      <c r="B247">
        <v>26</v>
      </c>
      <c r="C247">
        <v>0.24384000000000003</v>
      </c>
      <c r="D247">
        <v>0.41176470588235292</v>
      </c>
      <c r="E247">
        <v>95</v>
      </c>
      <c r="F247">
        <v>3</v>
      </c>
      <c r="H247">
        <f>IF(AND(B247&gt;='Parameter Ranges for Species'!G$17,'Control Data&amp;Habitat Comparison'!B247&lt;='Parameter Ranges for Species'!B$17),1,0)</f>
        <v>1</v>
      </c>
      <c r="I247">
        <f>IF(AND(C247&gt;='Parameter Ranges for Species'!H$17,'Control Data&amp;Habitat Comparison'!C247&lt;='Parameter Ranges for Species'!C$17),1,0)</f>
        <v>1</v>
      </c>
      <c r="J247">
        <f>IF(AND(D247&gt;='Parameter Ranges for Species'!I$17,'Control Data&amp;Habitat Comparison'!D247&lt;='Parameter Ranges for Species'!D$17),1,0)</f>
        <v>1</v>
      </c>
      <c r="K247">
        <f>IF(AND(E247&gt;='Parameter Ranges for Species'!J$17,'Control Data&amp;Habitat Comparison'!E247&lt;='Parameter Ranges for Species'!E$17),1,0)</f>
        <v>0</v>
      </c>
      <c r="L247">
        <f>IF(AND(F247&gt;='Parameter Ranges for Species'!K$17,'Control Data&amp;Habitat Comparison'!F247&lt;='Parameter Ranges for Species'!F$17),1,0)</f>
        <v>1</v>
      </c>
      <c r="M247">
        <f t="shared" si="10"/>
        <v>4</v>
      </c>
      <c r="T247">
        <f>IF(AND(B247&gt;='Parameter Ranges for Species'!G$9,'Control Data&amp;Habitat Comparison'!B247&lt;='Parameter Ranges for Species'!B$9),1,0)</f>
        <v>1</v>
      </c>
      <c r="U247">
        <f>IF(AND(C247&gt;='Parameter Ranges for Species'!H$9,'Control Data&amp;Habitat Comparison'!C247&lt;='Parameter Ranges for Species'!C$9),1,0)</f>
        <v>1</v>
      </c>
      <c r="V247">
        <f>IF(AND(D247&gt;='Parameter Ranges for Species'!I$9,'Control Data&amp;Habitat Comparison'!D247&lt;='Parameter Ranges for Species'!D$9),1,0)</f>
        <v>1</v>
      </c>
      <c r="W247">
        <f>IF(AND(E247&gt;='Parameter Ranges for Species'!J$9,'Control Data&amp;Habitat Comparison'!E247&lt;='Parameter Ranges for Species'!E$9),1,0)</f>
        <v>1</v>
      </c>
      <c r="X247">
        <f>IF(AND(F247&gt;='Parameter Ranges for Species'!K$9,'Control Data&amp;Habitat Comparison'!F247&lt;='Parameter Ranges for Species'!F$9),1,0)</f>
        <v>1</v>
      </c>
      <c r="Y247">
        <f t="shared" si="11"/>
        <v>5</v>
      </c>
      <c r="AF247">
        <f t="shared" si="9"/>
        <v>1</v>
      </c>
    </row>
    <row r="248" spans="1:33" x14ac:dyDescent="0.25">
      <c r="A248" t="s">
        <v>15</v>
      </c>
      <c r="B248">
        <v>25</v>
      </c>
      <c r="C248">
        <v>0.27432000000000001</v>
      </c>
      <c r="D248">
        <v>0.12975778546712802</v>
      </c>
      <c r="E248">
        <v>94</v>
      </c>
      <c r="F248">
        <v>3</v>
      </c>
      <c r="H248">
        <f>IF(AND(B248&gt;='Parameter Ranges for Species'!G$17,'Control Data&amp;Habitat Comparison'!B248&lt;='Parameter Ranges for Species'!B$17),1,0)</f>
        <v>1</v>
      </c>
      <c r="I248">
        <f>IF(AND(C248&gt;='Parameter Ranges for Species'!H$17,'Control Data&amp;Habitat Comparison'!C248&lt;='Parameter Ranges for Species'!C$17),1,0)</f>
        <v>1</v>
      </c>
      <c r="J248">
        <f>IF(AND(D248&gt;='Parameter Ranges for Species'!I$17,'Control Data&amp;Habitat Comparison'!D248&lt;='Parameter Ranges for Species'!D$17),1,0)</f>
        <v>1</v>
      </c>
      <c r="K248">
        <f>IF(AND(E248&gt;='Parameter Ranges for Species'!J$17,'Control Data&amp;Habitat Comparison'!E248&lt;='Parameter Ranges for Species'!E$17),1,0)</f>
        <v>0</v>
      </c>
      <c r="L248">
        <f>IF(AND(F248&gt;='Parameter Ranges for Species'!K$17,'Control Data&amp;Habitat Comparison'!F248&lt;='Parameter Ranges for Species'!F$17),1,0)</f>
        <v>1</v>
      </c>
      <c r="M248">
        <f t="shared" si="10"/>
        <v>4</v>
      </c>
      <c r="T248">
        <f>IF(AND(B248&gt;='Parameter Ranges for Species'!G$9,'Control Data&amp;Habitat Comparison'!B248&lt;='Parameter Ranges for Species'!B$9),1,0)</f>
        <v>1</v>
      </c>
      <c r="U248">
        <f>IF(AND(C248&gt;='Parameter Ranges for Species'!H$9,'Control Data&amp;Habitat Comparison'!C248&lt;='Parameter Ranges for Species'!C$9),1,0)</f>
        <v>1</v>
      </c>
      <c r="V248">
        <f>IF(AND(D248&gt;='Parameter Ranges for Species'!I$9,'Control Data&amp;Habitat Comparison'!D248&lt;='Parameter Ranges for Species'!D$9),1,0)</f>
        <v>0</v>
      </c>
      <c r="W248">
        <f>IF(AND(E248&gt;='Parameter Ranges for Species'!J$9,'Control Data&amp;Habitat Comparison'!E248&lt;='Parameter Ranges for Species'!E$9),1,0)</f>
        <v>1</v>
      </c>
      <c r="X248">
        <f>IF(AND(F248&gt;='Parameter Ranges for Species'!K$9,'Control Data&amp;Habitat Comparison'!F248&lt;='Parameter Ranges for Species'!F$9),1,0)</f>
        <v>1</v>
      </c>
      <c r="Y248">
        <f t="shared" si="11"/>
        <v>4</v>
      </c>
      <c r="AF248">
        <f t="shared" si="9"/>
        <v>1</v>
      </c>
    </row>
    <row r="249" spans="1:33" x14ac:dyDescent="0.25">
      <c r="A249" t="s">
        <v>15</v>
      </c>
      <c r="B249">
        <v>25</v>
      </c>
      <c r="C249">
        <v>0.33528000000000002</v>
      </c>
      <c r="D249">
        <v>0.34083044982698962</v>
      </c>
      <c r="E249">
        <v>94</v>
      </c>
      <c r="F249">
        <v>4</v>
      </c>
      <c r="H249">
        <f>IF(AND(B249&gt;='Parameter Ranges for Species'!G$17,'Control Data&amp;Habitat Comparison'!B249&lt;='Parameter Ranges for Species'!B$17),1,0)</f>
        <v>1</v>
      </c>
      <c r="I249">
        <f>IF(AND(C249&gt;='Parameter Ranges for Species'!H$17,'Control Data&amp;Habitat Comparison'!C249&lt;='Parameter Ranges for Species'!C$17),1,0)</f>
        <v>1</v>
      </c>
      <c r="J249">
        <f>IF(AND(D249&gt;='Parameter Ranges for Species'!I$17,'Control Data&amp;Habitat Comparison'!D249&lt;='Parameter Ranges for Species'!D$17),1,0)</f>
        <v>1</v>
      </c>
      <c r="K249">
        <f>IF(AND(E249&gt;='Parameter Ranges for Species'!J$17,'Control Data&amp;Habitat Comparison'!E249&lt;='Parameter Ranges for Species'!E$17),1,0)</f>
        <v>0</v>
      </c>
      <c r="L249">
        <f>IF(AND(F249&gt;='Parameter Ranges for Species'!K$17,'Control Data&amp;Habitat Comparison'!F249&lt;='Parameter Ranges for Species'!F$17),1,0)</f>
        <v>1</v>
      </c>
      <c r="M249">
        <f t="shared" si="10"/>
        <v>4</v>
      </c>
      <c r="T249">
        <f>IF(AND(B249&gt;='Parameter Ranges for Species'!G$9,'Control Data&amp;Habitat Comparison'!B249&lt;='Parameter Ranges for Species'!B$9),1,0)</f>
        <v>1</v>
      </c>
      <c r="U249">
        <f>IF(AND(C249&gt;='Parameter Ranges for Species'!H$9,'Control Data&amp;Habitat Comparison'!C249&lt;='Parameter Ranges for Species'!C$9),1,0)</f>
        <v>1</v>
      </c>
      <c r="V249">
        <f>IF(AND(D249&gt;='Parameter Ranges for Species'!I$9,'Control Data&amp;Habitat Comparison'!D249&lt;='Parameter Ranges for Species'!D$9),1,0)</f>
        <v>1</v>
      </c>
      <c r="W249">
        <f>IF(AND(E249&gt;='Parameter Ranges for Species'!J$9,'Control Data&amp;Habitat Comparison'!E249&lt;='Parameter Ranges for Species'!E$9),1,0)</f>
        <v>1</v>
      </c>
      <c r="X249">
        <f>IF(AND(F249&gt;='Parameter Ranges for Species'!K$9,'Control Data&amp;Habitat Comparison'!F249&lt;='Parameter Ranges for Species'!F$9),1,0)</f>
        <v>1</v>
      </c>
      <c r="Y249">
        <f t="shared" si="11"/>
        <v>5</v>
      </c>
      <c r="AF249">
        <f t="shared" si="9"/>
        <v>1</v>
      </c>
    </row>
    <row r="250" spans="1:33" x14ac:dyDescent="0.25">
      <c r="A250" t="s">
        <v>15</v>
      </c>
      <c r="B250">
        <v>20</v>
      </c>
      <c r="C250">
        <v>0.24384000000000003</v>
      </c>
      <c r="D250">
        <v>0.28546712802768165</v>
      </c>
      <c r="E250">
        <v>94</v>
      </c>
      <c r="F250">
        <v>3</v>
      </c>
      <c r="H250">
        <f>IF(AND(B250&gt;='Parameter Ranges for Species'!G$17,'Control Data&amp;Habitat Comparison'!B250&lt;='Parameter Ranges for Species'!B$17),1,0)</f>
        <v>0</v>
      </c>
      <c r="I250">
        <f>IF(AND(C250&gt;='Parameter Ranges for Species'!H$17,'Control Data&amp;Habitat Comparison'!C250&lt;='Parameter Ranges for Species'!C$17),1,0)</f>
        <v>1</v>
      </c>
      <c r="J250">
        <f>IF(AND(D250&gt;='Parameter Ranges for Species'!I$17,'Control Data&amp;Habitat Comparison'!D250&lt;='Parameter Ranges for Species'!D$17),1,0)</f>
        <v>1</v>
      </c>
      <c r="K250">
        <f>IF(AND(E250&gt;='Parameter Ranges for Species'!J$17,'Control Data&amp;Habitat Comparison'!E250&lt;='Parameter Ranges for Species'!E$17),1,0)</f>
        <v>0</v>
      </c>
      <c r="L250">
        <f>IF(AND(F250&gt;='Parameter Ranges for Species'!K$17,'Control Data&amp;Habitat Comparison'!F250&lt;='Parameter Ranges for Species'!F$17),1,0)</f>
        <v>1</v>
      </c>
      <c r="M250">
        <f t="shared" si="10"/>
        <v>3</v>
      </c>
      <c r="T250">
        <f>IF(AND(B250&gt;='Parameter Ranges for Species'!G$9,'Control Data&amp;Habitat Comparison'!B250&lt;='Parameter Ranges for Species'!B$9),1,0)</f>
        <v>1</v>
      </c>
      <c r="U250">
        <f>IF(AND(C250&gt;='Parameter Ranges for Species'!H$9,'Control Data&amp;Habitat Comparison'!C250&lt;='Parameter Ranges for Species'!C$9),1,0)</f>
        <v>1</v>
      </c>
      <c r="V250">
        <f>IF(AND(D250&gt;='Parameter Ranges for Species'!I$9,'Control Data&amp;Habitat Comparison'!D250&lt;='Parameter Ranges for Species'!D$9),1,0)</f>
        <v>1</v>
      </c>
      <c r="W250">
        <f>IF(AND(E250&gt;='Parameter Ranges for Species'!J$9,'Control Data&amp;Habitat Comparison'!E250&lt;='Parameter Ranges for Species'!E$9),1,0)</f>
        <v>1</v>
      </c>
      <c r="X250">
        <f>IF(AND(F250&gt;='Parameter Ranges for Species'!K$9,'Control Data&amp;Habitat Comparison'!F250&lt;='Parameter Ranges for Species'!F$9),1,0)</f>
        <v>1</v>
      </c>
      <c r="Y250">
        <f t="shared" si="11"/>
        <v>5</v>
      </c>
      <c r="AF250">
        <f t="shared" si="9"/>
        <v>0</v>
      </c>
    </row>
    <row r="251" spans="1:33" x14ac:dyDescent="0.25">
      <c r="A251" t="s">
        <v>15</v>
      </c>
      <c r="B251">
        <v>27</v>
      </c>
      <c r="C251">
        <v>0.21335999999999999</v>
      </c>
      <c r="D251">
        <v>0.44809688581314877</v>
      </c>
      <c r="E251">
        <v>95</v>
      </c>
      <c r="F251">
        <v>3</v>
      </c>
      <c r="H251">
        <f>IF(AND(B251&gt;='Parameter Ranges for Species'!G$17,'Control Data&amp;Habitat Comparison'!B251&lt;='Parameter Ranges for Species'!B$17),1,0)</f>
        <v>1</v>
      </c>
      <c r="I251">
        <f>IF(AND(C251&gt;='Parameter Ranges for Species'!H$17,'Control Data&amp;Habitat Comparison'!C251&lt;='Parameter Ranges for Species'!C$17),1,0)</f>
        <v>1</v>
      </c>
      <c r="J251">
        <f>IF(AND(D251&gt;='Parameter Ranges for Species'!I$17,'Control Data&amp;Habitat Comparison'!D251&lt;='Parameter Ranges for Species'!D$17),1,0)</f>
        <v>1</v>
      </c>
      <c r="K251">
        <f>IF(AND(E251&gt;='Parameter Ranges for Species'!J$17,'Control Data&amp;Habitat Comparison'!E251&lt;='Parameter Ranges for Species'!E$17),1,0)</f>
        <v>0</v>
      </c>
      <c r="L251">
        <f>IF(AND(F251&gt;='Parameter Ranges for Species'!K$17,'Control Data&amp;Habitat Comparison'!F251&lt;='Parameter Ranges for Species'!F$17),1,0)</f>
        <v>1</v>
      </c>
      <c r="M251">
        <f t="shared" si="10"/>
        <v>4</v>
      </c>
      <c r="T251">
        <f>IF(AND(B251&gt;='Parameter Ranges for Species'!G$9,'Control Data&amp;Habitat Comparison'!B251&lt;='Parameter Ranges for Species'!B$9),1,0)</f>
        <v>1</v>
      </c>
      <c r="U251">
        <f>IF(AND(C251&gt;='Parameter Ranges for Species'!H$9,'Control Data&amp;Habitat Comparison'!C251&lt;='Parameter Ranges for Species'!C$9),1,0)</f>
        <v>1</v>
      </c>
      <c r="V251">
        <f>IF(AND(D251&gt;='Parameter Ranges for Species'!I$9,'Control Data&amp;Habitat Comparison'!D251&lt;='Parameter Ranges for Species'!D$9),1,0)</f>
        <v>1</v>
      </c>
      <c r="W251">
        <f>IF(AND(E251&gt;='Parameter Ranges for Species'!J$9,'Control Data&amp;Habitat Comparison'!E251&lt;='Parameter Ranges for Species'!E$9),1,0)</f>
        <v>1</v>
      </c>
      <c r="X251">
        <f>IF(AND(F251&gt;='Parameter Ranges for Species'!K$9,'Control Data&amp;Habitat Comparison'!F251&lt;='Parameter Ranges for Species'!F$9),1,0)</f>
        <v>1</v>
      </c>
      <c r="Y251">
        <f t="shared" si="11"/>
        <v>5</v>
      </c>
      <c r="AF251">
        <f t="shared" ref="AF251:AF314" si="12">IF(OR(AND(M251=5,Y251=5),AND(M251=5,Y251=4),AND(M251=4,Y251=5),AND(M251=4, Y251=4)),1,0)</f>
        <v>1</v>
      </c>
    </row>
    <row r="252" spans="1:33" x14ac:dyDescent="0.25">
      <c r="A252" t="s">
        <v>15</v>
      </c>
      <c r="B252">
        <v>13</v>
      </c>
      <c r="C252">
        <v>0.15240000000000001</v>
      </c>
      <c r="D252">
        <v>0.37543252595155707</v>
      </c>
      <c r="E252">
        <v>95</v>
      </c>
      <c r="F252">
        <v>1</v>
      </c>
      <c r="H252">
        <f>IF(AND(B252&gt;='Parameter Ranges for Species'!G$17,'Control Data&amp;Habitat Comparison'!B252&lt;='Parameter Ranges for Species'!B$17),1,0)</f>
        <v>0</v>
      </c>
      <c r="I252">
        <f>IF(AND(C252&gt;='Parameter Ranges for Species'!H$17,'Control Data&amp;Habitat Comparison'!C252&lt;='Parameter Ranges for Species'!C$17),1,0)</f>
        <v>1</v>
      </c>
      <c r="J252">
        <f>IF(AND(D252&gt;='Parameter Ranges for Species'!I$17,'Control Data&amp;Habitat Comparison'!D252&lt;='Parameter Ranges for Species'!D$17),1,0)</f>
        <v>1</v>
      </c>
      <c r="K252">
        <f>IF(AND(E252&gt;='Parameter Ranges for Species'!J$17,'Control Data&amp;Habitat Comparison'!E252&lt;='Parameter Ranges for Species'!E$17),1,0)</f>
        <v>0</v>
      </c>
      <c r="L252">
        <f>IF(AND(F252&gt;='Parameter Ranges for Species'!K$17,'Control Data&amp;Habitat Comparison'!F252&lt;='Parameter Ranges for Species'!F$17),1,0)</f>
        <v>1</v>
      </c>
      <c r="M252">
        <f t="shared" si="10"/>
        <v>3</v>
      </c>
      <c r="T252">
        <f>IF(AND(B252&gt;='Parameter Ranges for Species'!G$9,'Control Data&amp;Habitat Comparison'!B252&lt;='Parameter Ranges for Species'!B$9),1,0)</f>
        <v>1</v>
      </c>
      <c r="U252">
        <f>IF(AND(C252&gt;='Parameter Ranges for Species'!H$9,'Control Data&amp;Habitat Comparison'!C252&lt;='Parameter Ranges for Species'!C$9),1,0)</f>
        <v>1</v>
      </c>
      <c r="V252">
        <f>IF(AND(D252&gt;='Parameter Ranges for Species'!I$9,'Control Data&amp;Habitat Comparison'!D252&lt;='Parameter Ranges for Species'!D$9),1,0)</f>
        <v>1</v>
      </c>
      <c r="W252">
        <f>IF(AND(E252&gt;='Parameter Ranges for Species'!J$9,'Control Data&amp;Habitat Comparison'!E252&lt;='Parameter Ranges for Species'!E$9),1,0)</f>
        <v>1</v>
      </c>
      <c r="X252">
        <f>IF(AND(F252&gt;='Parameter Ranges for Species'!K$9,'Control Data&amp;Habitat Comparison'!F252&lt;='Parameter Ranges for Species'!F$9),1,0)</f>
        <v>1</v>
      </c>
      <c r="Y252">
        <f t="shared" si="11"/>
        <v>5</v>
      </c>
      <c r="AF252">
        <f t="shared" si="12"/>
        <v>0</v>
      </c>
    </row>
    <row r="253" spans="1:33" x14ac:dyDescent="0.25">
      <c r="A253" t="s">
        <v>15</v>
      </c>
      <c r="B253">
        <v>18</v>
      </c>
      <c r="C253">
        <v>0.48768000000000006</v>
      </c>
      <c r="D253">
        <v>0.38581314878892736</v>
      </c>
      <c r="E253">
        <v>95</v>
      </c>
      <c r="F253">
        <v>3</v>
      </c>
      <c r="H253">
        <f>IF(AND(B253&gt;='Parameter Ranges for Species'!G$17,'Control Data&amp;Habitat Comparison'!B253&lt;='Parameter Ranges for Species'!B$17),1,0)</f>
        <v>0</v>
      </c>
      <c r="I253">
        <f>IF(AND(C253&gt;='Parameter Ranges for Species'!H$17,'Control Data&amp;Habitat Comparison'!C253&lt;='Parameter Ranges for Species'!C$17),1,0)</f>
        <v>1</v>
      </c>
      <c r="J253">
        <f>IF(AND(D253&gt;='Parameter Ranges for Species'!I$17,'Control Data&amp;Habitat Comparison'!D253&lt;='Parameter Ranges for Species'!D$17),1,0)</f>
        <v>1</v>
      </c>
      <c r="K253">
        <f>IF(AND(E253&gt;='Parameter Ranges for Species'!J$17,'Control Data&amp;Habitat Comparison'!E253&lt;='Parameter Ranges for Species'!E$17),1,0)</f>
        <v>0</v>
      </c>
      <c r="L253">
        <f>IF(AND(F253&gt;='Parameter Ranges for Species'!K$17,'Control Data&amp;Habitat Comparison'!F253&lt;='Parameter Ranges for Species'!F$17),1,0)</f>
        <v>1</v>
      </c>
      <c r="M253">
        <f t="shared" si="10"/>
        <v>3</v>
      </c>
      <c r="T253">
        <f>IF(AND(B253&gt;='Parameter Ranges for Species'!G$9,'Control Data&amp;Habitat Comparison'!B253&lt;='Parameter Ranges for Species'!B$9),1,0)</f>
        <v>1</v>
      </c>
      <c r="U253">
        <f>IF(AND(C253&gt;='Parameter Ranges for Species'!H$9,'Control Data&amp;Habitat Comparison'!C253&lt;='Parameter Ranges for Species'!C$9),1,0)</f>
        <v>1</v>
      </c>
      <c r="V253">
        <f>IF(AND(D253&gt;='Parameter Ranges for Species'!I$9,'Control Data&amp;Habitat Comparison'!D253&lt;='Parameter Ranges for Species'!D$9),1,0)</f>
        <v>1</v>
      </c>
      <c r="W253">
        <f>IF(AND(E253&gt;='Parameter Ranges for Species'!J$9,'Control Data&amp;Habitat Comparison'!E253&lt;='Parameter Ranges for Species'!E$9),1,0)</f>
        <v>1</v>
      </c>
      <c r="X253">
        <f>IF(AND(F253&gt;='Parameter Ranges for Species'!K$9,'Control Data&amp;Habitat Comparison'!F253&lt;='Parameter Ranges for Species'!F$9),1,0)</f>
        <v>1</v>
      </c>
      <c r="Y253">
        <f t="shared" si="11"/>
        <v>5</v>
      </c>
      <c r="AF253">
        <f t="shared" si="12"/>
        <v>0</v>
      </c>
    </row>
    <row r="254" spans="1:33" x14ac:dyDescent="0.25">
      <c r="A254" t="s">
        <v>15</v>
      </c>
      <c r="B254">
        <v>8</v>
      </c>
      <c r="C254">
        <v>6.0960000000000007E-2</v>
      </c>
      <c r="D254">
        <v>2.9411764705882353E-2</v>
      </c>
      <c r="E254">
        <v>92</v>
      </c>
      <c r="F254">
        <v>1</v>
      </c>
      <c r="H254">
        <f>IF(AND(B254&gt;='Parameter Ranges for Species'!G$17,'Control Data&amp;Habitat Comparison'!B254&lt;='Parameter Ranges for Species'!B$17),1,0)</f>
        <v>0</v>
      </c>
      <c r="I254">
        <f>IF(AND(C254&gt;='Parameter Ranges for Species'!H$17,'Control Data&amp;Habitat Comparison'!C254&lt;='Parameter Ranges for Species'!C$17),1,0)</f>
        <v>1</v>
      </c>
      <c r="J254">
        <f>IF(AND(D254&gt;='Parameter Ranges for Species'!I$17,'Control Data&amp;Habitat Comparison'!D254&lt;='Parameter Ranges for Species'!D$17),1,0)</f>
        <v>0</v>
      </c>
      <c r="K254">
        <f>IF(AND(E254&gt;='Parameter Ranges for Species'!J$17,'Control Data&amp;Habitat Comparison'!E254&lt;='Parameter Ranges for Species'!E$17),1,0)</f>
        <v>1</v>
      </c>
      <c r="L254">
        <f>IF(AND(F254&gt;='Parameter Ranges for Species'!K$17,'Control Data&amp;Habitat Comparison'!F254&lt;='Parameter Ranges for Species'!F$17),1,0)</f>
        <v>1</v>
      </c>
      <c r="M254">
        <f t="shared" si="10"/>
        <v>3</v>
      </c>
      <c r="T254">
        <f>IF(AND(B254&gt;='Parameter Ranges for Species'!G$9,'Control Data&amp;Habitat Comparison'!B254&lt;='Parameter Ranges for Species'!B$9),1,0)</f>
        <v>0</v>
      </c>
      <c r="U254">
        <f>IF(AND(C254&gt;='Parameter Ranges for Species'!H$9,'Control Data&amp;Habitat Comparison'!C254&lt;='Parameter Ranges for Species'!C$9),1,0)</f>
        <v>1</v>
      </c>
      <c r="V254">
        <f>IF(AND(D254&gt;='Parameter Ranges for Species'!I$9,'Control Data&amp;Habitat Comparison'!D254&lt;='Parameter Ranges for Species'!D$9),1,0)</f>
        <v>0</v>
      </c>
      <c r="W254">
        <f>IF(AND(E254&gt;='Parameter Ranges for Species'!J$9,'Control Data&amp;Habitat Comparison'!E254&lt;='Parameter Ranges for Species'!E$9),1,0)</f>
        <v>1</v>
      </c>
      <c r="X254">
        <f>IF(AND(F254&gt;='Parameter Ranges for Species'!K$9,'Control Data&amp;Habitat Comparison'!F254&lt;='Parameter Ranges for Species'!F$9),1,0)</f>
        <v>1</v>
      </c>
      <c r="Y254">
        <f t="shared" si="11"/>
        <v>3</v>
      </c>
      <c r="AF254">
        <f t="shared" si="12"/>
        <v>0</v>
      </c>
    </row>
    <row r="255" spans="1:33" x14ac:dyDescent="0.25">
      <c r="A255" t="s">
        <v>15</v>
      </c>
      <c r="B255">
        <v>19</v>
      </c>
      <c r="C255">
        <v>0.45720000000000005</v>
      </c>
      <c r="D255">
        <v>0.22491349480968859</v>
      </c>
      <c r="E255">
        <v>91</v>
      </c>
      <c r="F255">
        <v>3</v>
      </c>
      <c r="H255">
        <f>IF(AND(B255&gt;='Parameter Ranges for Species'!G$17,'Control Data&amp;Habitat Comparison'!B255&lt;='Parameter Ranges for Species'!B$17),1,0)</f>
        <v>0</v>
      </c>
      <c r="I255">
        <f>IF(AND(C255&gt;='Parameter Ranges for Species'!H$17,'Control Data&amp;Habitat Comparison'!C255&lt;='Parameter Ranges for Species'!C$17),1,0)</f>
        <v>1</v>
      </c>
      <c r="J255">
        <f>IF(AND(D255&gt;='Parameter Ranges for Species'!I$17,'Control Data&amp;Habitat Comparison'!D255&lt;='Parameter Ranges for Species'!D$17),1,0)</f>
        <v>1</v>
      </c>
      <c r="K255">
        <f>IF(AND(E255&gt;='Parameter Ranges for Species'!J$17,'Control Data&amp;Habitat Comparison'!E255&lt;='Parameter Ranges for Species'!E$17),1,0)</f>
        <v>1</v>
      </c>
      <c r="L255">
        <f>IF(AND(F255&gt;='Parameter Ranges for Species'!K$17,'Control Data&amp;Habitat Comparison'!F255&lt;='Parameter Ranges for Species'!F$17),1,0)</f>
        <v>1</v>
      </c>
      <c r="M255">
        <f t="shared" si="10"/>
        <v>4</v>
      </c>
      <c r="T255">
        <f>IF(AND(B255&gt;='Parameter Ranges for Species'!G$9,'Control Data&amp;Habitat Comparison'!B255&lt;='Parameter Ranges for Species'!B$9),1,0)</f>
        <v>1</v>
      </c>
      <c r="U255">
        <f>IF(AND(C255&gt;='Parameter Ranges for Species'!H$9,'Control Data&amp;Habitat Comparison'!C255&lt;='Parameter Ranges for Species'!C$9),1,0)</f>
        <v>1</v>
      </c>
      <c r="V255">
        <f>IF(AND(D255&gt;='Parameter Ranges for Species'!I$9,'Control Data&amp;Habitat Comparison'!D255&lt;='Parameter Ranges for Species'!D$9),1,0)</f>
        <v>1</v>
      </c>
      <c r="W255">
        <f>IF(AND(E255&gt;='Parameter Ranges for Species'!J$9,'Control Data&amp;Habitat Comparison'!E255&lt;='Parameter Ranges for Species'!E$9),1,0)</f>
        <v>1</v>
      </c>
      <c r="X255">
        <f>IF(AND(F255&gt;='Parameter Ranges for Species'!K$9,'Control Data&amp;Habitat Comparison'!F255&lt;='Parameter Ranges for Species'!F$9),1,0)</f>
        <v>1</v>
      </c>
      <c r="Y255">
        <f t="shared" si="11"/>
        <v>5</v>
      </c>
      <c r="AF255">
        <f t="shared" si="12"/>
        <v>1</v>
      </c>
    </row>
    <row r="256" spans="1:33" x14ac:dyDescent="0.25">
      <c r="A256" t="s">
        <v>15</v>
      </c>
      <c r="B256">
        <v>14</v>
      </c>
      <c r="C256">
        <v>0</v>
      </c>
      <c r="D256">
        <v>0.2301038062283737</v>
      </c>
      <c r="E256">
        <v>87</v>
      </c>
      <c r="F256">
        <v>1</v>
      </c>
      <c r="H256">
        <f>IF(AND(B256&gt;='Parameter Ranges for Species'!G$17,'Control Data&amp;Habitat Comparison'!B256&lt;='Parameter Ranges for Species'!B$17),1,0)</f>
        <v>0</v>
      </c>
      <c r="I256">
        <f>IF(AND(C256&gt;='Parameter Ranges for Species'!H$17,'Control Data&amp;Habitat Comparison'!C256&lt;='Parameter Ranges for Species'!C$17),1,0)</f>
        <v>0</v>
      </c>
      <c r="J256">
        <f>IF(AND(D256&gt;='Parameter Ranges for Species'!I$17,'Control Data&amp;Habitat Comparison'!D256&lt;='Parameter Ranges for Species'!D$17),1,0)</f>
        <v>1</v>
      </c>
      <c r="K256">
        <f>IF(AND(E256&gt;='Parameter Ranges for Species'!J$17,'Control Data&amp;Habitat Comparison'!E256&lt;='Parameter Ranges for Species'!E$17),1,0)</f>
        <v>1</v>
      </c>
      <c r="L256">
        <f>IF(AND(F256&gt;='Parameter Ranges for Species'!K$17,'Control Data&amp;Habitat Comparison'!F256&lt;='Parameter Ranges for Species'!F$17),1,0)</f>
        <v>1</v>
      </c>
      <c r="M256">
        <f t="shared" si="10"/>
        <v>3</v>
      </c>
      <c r="T256">
        <f>IF(AND(B256&gt;='Parameter Ranges for Species'!G$9,'Control Data&amp;Habitat Comparison'!B256&lt;='Parameter Ranges for Species'!B$9),1,0)</f>
        <v>1</v>
      </c>
      <c r="U256">
        <f>IF(AND(C256&gt;='Parameter Ranges for Species'!H$9,'Control Data&amp;Habitat Comparison'!C256&lt;='Parameter Ranges for Species'!C$9),1,0)</f>
        <v>1</v>
      </c>
      <c r="V256">
        <f>IF(AND(D256&gt;='Parameter Ranges for Species'!I$9,'Control Data&amp;Habitat Comparison'!D256&lt;='Parameter Ranges for Species'!D$9),1,0)</f>
        <v>1</v>
      </c>
      <c r="W256">
        <f>IF(AND(E256&gt;='Parameter Ranges for Species'!J$9,'Control Data&amp;Habitat Comparison'!E256&lt;='Parameter Ranges for Species'!E$9),1,0)</f>
        <v>1</v>
      </c>
      <c r="X256">
        <f>IF(AND(F256&gt;='Parameter Ranges for Species'!K$9,'Control Data&amp;Habitat Comparison'!F256&lt;='Parameter Ranges for Species'!F$9),1,0)</f>
        <v>1</v>
      </c>
      <c r="Y256">
        <f t="shared" si="11"/>
        <v>5</v>
      </c>
      <c r="AF256">
        <f t="shared" si="12"/>
        <v>0</v>
      </c>
    </row>
    <row r="257" spans="1:32" x14ac:dyDescent="0.25">
      <c r="A257" t="s">
        <v>15</v>
      </c>
      <c r="B257">
        <v>28</v>
      </c>
      <c r="C257">
        <v>0.45720000000000005</v>
      </c>
      <c r="D257">
        <v>0.37889273356401382</v>
      </c>
      <c r="E257">
        <v>87</v>
      </c>
      <c r="F257">
        <v>4</v>
      </c>
      <c r="H257">
        <f>IF(AND(B257&gt;='Parameter Ranges for Species'!G$17,'Control Data&amp;Habitat Comparison'!B257&lt;='Parameter Ranges for Species'!B$17),1,0)</f>
        <v>1</v>
      </c>
      <c r="I257">
        <f>IF(AND(C257&gt;='Parameter Ranges for Species'!H$17,'Control Data&amp;Habitat Comparison'!C257&lt;='Parameter Ranges for Species'!C$17),1,0)</f>
        <v>1</v>
      </c>
      <c r="J257">
        <f>IF(AND(D257&gt;='Parameter Ranges for Species'!I$17,'Control Data&amp;Habitat Comparison'!D257&lt;='Parameter Ranges for Species'!D$17),1,0)</f>
        <v>1</v>
      </c>
      <c r="K257">
        <f>IF(AND(E257&gt;='Parameter Ranges for Species'!J$17,'Control Data&amp;Habitat Comparison'!E257&lt;='Parameter Ranges for Species'!E$17),1,0)</f>
        <v>1</v>
      </c>
      <c r="L257">
        <f>IF(AND(F257&gt;='Parameter Ranges for Species'!K$17,'Control Data&amp;Habitat Comparison'!F257&lt;='Parameter Ranges for Species'!F$17),1,0)</f>
        <v>1</v>
      </c>
      <c r="M257">
        <f t="shared" si="10"/>
        <v>5</v>
      </c>
      <c r="T257">
        <f>IF(AND(B257&gt;='Parameter Ranges for Species'!G$9,'Control Data&amp;Habitat Comparison'!B257&lt;='Parameter Ranges for Species'!B$9),1,0)</f>
        <v>1</v>
      </c>
      <c r="U257">
        <f>IF(AND(C257&gt;='Parameter Ranges for Species'!H$9,'Control Data&amp;Habitat Comparison'!C257&lt;='Parameter Ranges for Species'!C$9),1,0)</f>
        <v>1</v>
      </c>
      <c r="V257">
        <f>IF(AND(D257&gt;='Parameter Ranges for Species'!I$9,'Control Data&amp;Habitat Comparison'!D257&lt;='Parameter Ranges for Species'!D$9),1,0)</f>
        <v>1</v>
      </c>
      <c r="W257">
        <f>IF(AND(E257&gt;='Parameter Ranges for Species'!J$9,'Control Data&amp;Habitat Comparison'!E257&lt;='Parameter Ranges for Species'!E$9),1,0)</f>
        <v>1</v>
      </c>
      <c r="X257">
        <f>IF(AND(F257&gt;='Parameter Ranges for Species'!K$9,'Control Data&amp;Habitat Comparison'!F257&lt;='Parameter Ranges for Species'!F$9),1,0)</f>
        <v>1</v>
      </c>
      <c r="Y257">
        <f t="shared" si="11"/>
        <v>5</v>
      </c>
      <c r="AF257">
        <f t="shared" si="12"/>
        <v>1</v>
      </c>
    </row>
    <row r="258" spans="1:32" x14ac:dyDescent="0.25">
      <c r="A258" t="s">
        <v>15</v>
      </c>
      <c r="B258">
        <v>23</v>
      </c>
      <c r="C258">
        <v>0.18288000000000001</v>
      </c>
      <c r="D258">
        <v>0.21107266435986161</v>
      </c>
      <c r="E258">
        <v>38</v>
      </c>
      <c r="F258">
        <v>4</v>
      </c>
      <c r="H258">
        <f>IF(AND(B258&gt;='Parameter Ranges for Species'!G$17,'Control Data&amp;Habitat Comparison'!B258&lt;='Parameter Ranges for Species'!B$17),1,0)</f>
        <v>0</v>
      </c>
      <c r="I258">
        <f>IF(AND(C258&gt;='Parameter Ranges for Species'!H$17,'Control Data&amp;Habitat Comparison'!C258&lt;='Parameter Ranges for Species'!C$17),1,0)</f>
        <v>1</v>
      </c>
      <c r="J258">
        <f>IF(AND(D258&gt;='Parameter Ranges for Species'!I$17,'Control Data&amp;Habitat Comparison'!D258&lt;='Parameter Ranges for Species'!D$17),1,0)</f>
        <v>1</v>
      </c>
      <c r="K258">
        <f>IF(AND(E258&gt;='Parameter Ranges for Species'!J$17,'Control Data&amp;Habitat Comparison'!E258&lt;='Parameter Ranges for Species'!E$17),1,0)</f>
        <v>1</v>
      </c>
      <c r="L258">
        <f>IF(AND(F258&gt;='Parameter Ranges for Species'!K$17,'Control Data&amp;Habitat Comparison'!F258&lt;='Parameter Ranges for Species'!F$17),1,0)</f>
        <v>1</v>
      </c>
      <c r="M258">
        <f t="shared" ref="M258:M321" si="13">SUM(H258:L258)</f>
        <v>4</v>
      </c>
      <c r="T258">
        <f>IF(AND(B258&gt;='Parameter Ranges for Species'!G$9,'Control Data&amp;Habitat Comparison'!B258&lt;='Parameter Ranges for Species'!B$9),1,0)</f>
        <v>1</v>
      </c>
      <c r="U258">
        <f>IF(AND(C258&gt;='Parameter Ranges for Species'!H$9,'Control Data&amp;Habitat Comparison'!C258&lt;='Parameter Ranges for Species'!C$9),1,0)</f>
        <v>1</v>
      </c>
      <c r="V258">
        <f>IF(AND(D258&gt;='Parameter Ranges for Species'!I$9,'Control Data&amp;Habitat Comparison'!D258&lt;='Parameter Ranges for Species'!D$9),1,0)</f>
        <v>1</v>
      </c>
      <c r="W258">
        <f>IF(AND(E258&gt;='Parameter Ranges for Species'!J$9,'Control Data&amp;Habitat Comparison'!E258&lt;='Parameter Ranges for Species'!E$9),1,0)</f>
        <v>1</v>
      </c>
      <c r="X258">
        <f>IF(AND(F258&gt;='Parameter Ranges for Species'!K$9,'Control Data&amp;Habitat Comparison'!F258&lt;='Parameter Ranges for Species'!F$9),1,0)</f>
        <v>1</v>
      </c>
      <c r="Y258">
        <f t="shared" ref="Y258:Y321" si="14">SUM(T258:X258)</f>
        <v>5</v>
      </c>
      <c r="AF258">
        <f t="shared" si="12"/>
        <v>1</v>
      </c>
    </row>
    <row r="259" spans="1:32" x14ac:dyDescent="0.25">
      <c r="A259" t="s">
        <v>15</v>
      </c>
      <c r="B259">
        <v>21</v>
      </c>
      <c r="C259">
        <v>6.0960000000000007E-2</v>
      </c>
      <c r="D259">
        <v>0.41868512110726641</v>
      </c>
      <c r="E259">
        <v>23</v>
      </c>
      <c r="F259">
        <v>3</v>
      </c>
      <c r="H259">
        <f>IF(AND(B259&gt;='Parameter Ranges for Species'!G$17,'Control Data&amp;Habitat Comparison'!B259&lt;='Parameter Ranges for Species'!B$17),1,0)</f>
        <v>0</v>
      </c>
      <c r="I259">
        <f>IF(AND(C259&gt;='Parameter Ranges for Species'!H$17,'Control Data&amp;Habitat Comparison'!C259&lt;='Parameter Ranges for Species'!C$17),1,0)</f>
        <v>1</v>
      </c>
      <c r="J259">
        <f>IF(AND(D259&gt;='Parameter Ranges for Species'!I$17,'Control Data&amp;Habitat Comparison'!D259&lt;='Parameter Ranges for Species'!D$17),1,0)</f>
        <v>1</v>
      </c>
      <c r="K259">
        <f>IF(AND(E259&gt;='Parameter Ranges for Species'!J$17,'Control Data&amp;Habitat Comparison'!E259&lt;='Parameter Ranges for Species'!E$17),1,0)</f>
        <v>1</v>
      </c>
      <c r="L259">
        <f>IF(AND(F259&gt;='Parameter Ranges for Species'!K$17,'Control Data&amp;Habitat Comparison'!F259&lt;='Parameter Ranges for Species'!F$17),1,0)</f>
        <v>1</v>
      </c>
      <c r="M259">
        <f t="shared" si="13"/>
        <v>4</v>
      </c>
      <c r="T259">
        <f>IF(AND(B259&gt;='Parameter Ranges for Species'!G$9,'Control Data&amp;Habitat Comparison'!B259&lt;='Parameter Ranges for Species'!B$9),1,0)</f>
        <v>1</v>
      </c>
      <c r="U259">
        <f>IF(AND(C259&gt;='Parameter Ranges for Species'!H$9,'Control Data&amp;Habitat Comparison'!C259&lt;='Parameter Ranges for Species'!C$9),1,0)</f>
        <v>1</v>
      </c>
      <c r="V259">
        <f>IF(AND(D259&gt;='Parameter Ranges for Species'!I$9,'Control Data&amp;Habitat Comparison'!D259&lt;='Parameter Ranges for Species'!D$9),1,0)</f>
        <v>1</v>
      </c>
      <c r="W259">
        <f>IF(AND(E259&gt;='Parameter Ranges for Species'!J$9,'Control Data&amp;Habitat Comparison'!E259&lt;='Parameter Ranges for Species'!E$9),1,0)</f>
        <v>1</v>
      </c>
      <c r="X259">
        <f>IF(AND(F259&gt;='Parameter Ranges for Species'!K$9,'Control Data&amp;Habitat Comparison'!F259&lt;='Parameter Ranges for Species'!F$9),1,0)</f>
        <v>1</v>
      </c>
      <c r="Y259">
        <f t="shared" si="14"/>
        <v>5</v>
      </c>
      <c r="AF259">
        <f t="shared" si="12"/>
        <v>1</v>
      </c>
    </row>
    <row r="260" spans="1:32" x14ac:dyDescent="0.25">
      <c r="A260" t="s">
        <v>15</v>
      </c>
      <c r="B260">
        <v>17</v>
      </c>
      <c r="C260">
        <v>0</v>
      </c>
      <c r="D260">
        <v>0.38235294117647056</v>
      </c>
      <c r="E260">
        <v>96</v>
      </c>
      <c r="F260">
        <v>1</v>
      </c>
      <c r="H260">
        <f>IF(AND(B260&gt;='Parameter Ranges for Species'!G$17,'Control Data&amp;Habitat Comparison'!B260&lt;='Parameter Ranges for Species'!B$17),1,0)</f>
        <v>0</v>
      </c>
      <c r="I260">
        <f>IF(AND(C260&gt;='Parameter Ranges for Species'!H$17,'Control Data&amp;Habitat Comparison'!C260&lt;='Parameter Ranges for Species'!C$17),1,0)</f>
        <v>0</v>
      </c>
      <c r="J260">
        <f>IF(AND(D260&gt;='Parameter Ranges for Species'!I$17,'Control Data&amp;Habitat Comparison'!D260&lt;='Parameter Ranges for Species'!D$17),1,0)</f>
        <v>1</v>
      </c>
      <c r="K260">
        <f>IF(AND(E260&gt;='Parameter Ranges for Species'!J$17,'Control Data&amp;Habitat Comparison'!E260&lt;='Parameter Ranges for Species'!E$17),1,0)</f>
        <v>0</v>
      </c>
      <c r="L260">
        <f>IF(AND(F260&gt;='Parameter Ranges for Species'!K$17,'Control Data&amp;Habitat Comparison'!F260&lt;='Parameter Ranges for Species'!F$17),1,0)</f>
        <v>1</v>
      </c>
      <c r="M260">
        <f t="shared" si="13"/>
        <v>2</v>
      </c>
      <c r="T260">
        <f>IF(AND(B260&gt;='Parameter Ranges for Species'!G$9,'Control Data&amp;Habitat Comparison'!B260&lt;='Parameter Ranges for Species'!B$9),1,0)</f>
        <v>1</v>
      </c>
      <c r="U260">
        <f>IF(AND(C260&gt;='Parameter Ranges for Species'!H$9,'Control Data&amp;Habitat Comparison'!C260&lt;='Parameter Ranges for Species'!C$9),1,0)</f>
        <v>1</v>
      </c>
      <c r="V260">
        <f>IF(AND(D260&gt;='Parameter Ranges for Species'!I$9,'Control Data&amp;Habitat Comparison'!D260&lt;='Parameter Ranges for Species'!D$9),1,0)</f>
        <v>1</v>
      </c>
      <c r="W260">
        <f>IF(AND(E260&gt;='Parameter Ranges for Species'!J$9,'Control Data&amp;Habitat Comparison'!E260&lt;='Parameter Ranges for Species'!E$9),1,0)</f>
        <v>1</v>
      </c>
      <c r="X260">
        <f>IF(AND(F260&gt;='Parameter Ranges for Species'!K$9,'Control Data&amp;Habitat Comparison'!F260&lt;='Parameter Ranges for Species'!F$9),1,0)</f>
        <v>1</v>
      </c>
      <c r="Y260">
        <f t="shared" si="14"/>
        <v>5</v>
      </c>
      <c r="AF260">
        <f t="shared" si="12"/>
        <v>0</v>
      </c>
    </row>
    <row r="261" spans="1:32" x14ac:dyDescent="0.25">
      <c r="A261" t="s">
        <v>15</v>
      </c>
      <c r="B261">
        <v>15</v>
      </c>
      <c r="C261">
        <v>0.97536000000000012</v>
      </c>
      <c r="D261">
        <v>0.44636678200692043</v>
      </c>
      <c r="E261">
        <v>50</v>
      </c>
      <c r="F261">
        <v>5</v>
      </c>
      <c r="H261">
        <f>IF(AND(B261&gt;='Parameter Ranges for Species'!G$17,'Control Data&amp;Habitat Comparison'!B261&lt;='Parameter Ranges for Species'!B$17),1,0)</f>
        <v>0</v>
      </c>
      <c r="I261">
        <f>IF(AND(C261&gt;='Parameter Ranges for Species'!H$17,'Control Data&amp;Habitat Comparison'!C261&lt;='Parameter Ranges for Species'!C$17),1,0)</f>
        <v>0</v>
      </c>
      <c r="J261">
        <f>IF(AND(D261&gt;='Parameter Ranges for Species'!I$17,'Control Data&amp;Habitat Comparison'!D261&lt;='Parameter Ranges for Species'!D$17),1,0)</f>
        <v>1</v>
      </c>
      <c r="K261">
        <f>IF(AND(E261&gt;='Parameter Ranges for Species'!J$17,'Control Data&amp;Habitat Comparison'!E261&lt;='Parameter Ranges for Species'!E$17),1,0)</f>
        <v>1</v>
      </c>
      <c r="L261">
        <f>IF(AND(F261&gt;='Parameter Ranges for Species'!K$17,'Control Data&amp;Habitat Comparison'!F261&lt;='Parameter Ranges for Species'!F$17),1,0)</f>
        <v>1</v>
      </c>
      <c r="M261">
        <f t="shared" si="13"/>
        <v>3</v>
      </c>
      <c r="T261">
        <f>IF(AND(B261&gt;='Parameter Ranges for Species'!G$9,'Control Data&amp;Habitat Comparison'!B261&lt;='Parameter Ranges for Species'!B$9),1,0)</f>
        <v>1</v>
      </c>
      <c r="U261">
        <f>IF(AND(C261&gt;='Parameter Ranges for Species'!H$9,'Control Data&amp;Habitat Comparison'!C261&lt;='Parameter Ranges for Species'!C$9),1,0)</f>
        <v>0</v>
      </c>
      <c r="V261">
        <f>IF(AND(D261&gt;='Parameter Ranges for Species'!I$9,'Control Data&amp;Habitat Comparison'!D261&lt;='Parameter Ranges for Species'!D$9),1,0)</f>
        <v>1</v>
      </c>
      <c r="W261">
        <f>IF(AND(E261&gt;='Parameter Ranges for Species'!J$9,'Control Data&amp;Habitat Comparison'!E261&lt;='Parameter Ranges for Species'!E$9),1,0)</f>
        <v>1</v>
      </c>
      <c r="X261">
        <f>IF(AND(F261&gt;='Parameter Ranges for Species'!K$9,'Control Data&amp;Habitat Comparison'!F261&lt;='Parameter Ranges for Species'!F$9),1,0)</f>
        <v>1</v>
      </c>
      <c r="Y261">
        <f t="shared" si="14"/>
        <v>4</v>
      </c>
      <c r="AF261">
        <f t="shared" si="12"/>
        <v>0</v>
      </c>
    </row>
    <row r="262" spans="1:32" x14ac:dyDescent="0.25">
      <c r="A262" t="s">
        <v>15</v>
      </c>
      <c r="B262">
        <v>9</v>
      </c>
      <c r="C262">
        <v>0.70104</v>
      </c>
      <c r="D262">
        <v>0.36851211072664358</v>
      </c>
      <c r="E262">
        <v>81</v>
      </c>
      <c r="F262">
        <v>5</v>
      </c>
      <c r="H262">
        <f>IF(AND(B262&gt;='Parameter Ranges for Species'!G$17,'Control Data&amp;Habitat Comparison'!B262&lt;='Parameter Ranges for Species'!B$17),1,0)</f>
        <v>0</v>
      </c>
      <c r="I262">
        <f>IF(AND(C262&gt;='Parameter Ranges for Species'!H$17,'Control Data&amp;Habitat Comparison'!C262&lt;='Parameter Ranges for Species'!C$17),1,0)</f>
        <v>0</v>
      </c>
      <c r="J262">
        <f>IF(AND(D262&gt;='Parameter Ranges for Species'!I$17,'Control Data&amp;Habitat Comparison'!D262&lt;='Parameter Ranges for Species'!D$17),1,0)</f>
        <v>1</v>
      </c>
      <c r="K262">
        <f>IF(AND(E262&gt;='Parameter Ranges for Species'!J$17,'Control Data&amp;Habitat Comparison'!E262&lt;='Parameter Ranges for Species'!E$17),1,0)</f>
        <v>1</v>
      </c>
      <c r="L262">
        <f>IF(AND(F262&gt;='Parameter Ranges for Species'!K$17,'Control Data&amp;Habitat Comparison'!F262&lt;='Parameter Ranges for Species'!F$17),1,0)</f>
        <v>1</v>
      </c>
      <c r="M262">
        <f t="shared" si="13"/>
        <v>3</v>
      </c>
      <c r="T262">
        <f>IF(AND(B262&gt;='Parameter Ranges for Species'!G$9,'Control Data&amp;Habitat Comparison'!B262&lt;='Parameter Ranges for Species'!B$9),1,0)</f>
        <v>0</v>
      </c>
      <c r="U262">
        <f>IF(AND(C262&gt;='Parameter Ranges for Species'!H$9,'Control Data&amp;Habitat Comparison'!C262&lt;='Parameter Ranges for Species'!C$9),1,0)</f>
        <v>1</v>
      </c>
      <c r="V262">
        <f>IF(AND(D262&gt;='Parameter Ranges for Species'!I$9,'Control Data&amp;Habitat Comparison'!D262&lt;='Parameter Ranges for Species'!D$9),1,0)</f>
        <v>1</v>
      </c>
      <c r="W262">
        <f>IF(AND(E262&gt;='Parameter Ranges for Species'!J$9,'Control Data&amp;Habitat Comparison'!E262&lt;='Parameter Ranges for Species'!E$9),1,0)</f>
        <v>1</v>
      </c>
      <c r="X262">
        <f>IF(AND(F262&gt;='Parameter Ranges for Species'!K$9,'Control Data&amp;Habitat Comparison'!F262&lt;='Parameter Ranges for Species'!F$9),1,0)</f>
        <v>1</v>
      </c>
      <c r="Y262">
        <f t="shared" si="14"/>
        <v>4</v>
      </c>
      <c r="AF262">
        <f t="shared" si="12"/>
        <v>0</v>
      </c>
    </row>
    <row r="263" spans="1:32" x14ac:dyDescent="0.25">
      <c r="A263" t="s">
        <v>15</v>
      </c>
      <c r="B263">
        <v>12</v>
      </c>
      <c r="C263">
        <v>0.27432000000000001</v>
      </c>
      <c r="D263">
        <v>0.21453287197231835</v>
      </c>
      <c r="E263">
        <v>80</v>
      </c>
      <c r="F263">
        <v>6</v>
      </c>
      <c r="H263">
        <f>IF(AND(B263&gt;='Parameter Ranges for Species'!G$17,'Control Data&amp;Habitat Comparison'!B263&lt;='Parameter Ranges for Species'!B$17),1,0)</f>
        <v>0</v>
      </c>
      <c r="I263">
        <f>IF(AND(C263&gt;='Parameter Ranges for Species'!H$17,'Control Data&amp;Habitat Comparison'!C263&lt;='Parameter Ranges for Species'!C$17),1,0)</f>
        <v>1</v>
      </c>
      <c r="J263">
        <f>IF(AND(D263&gt;='Parameter Ranges for Species'!I$17,'Control Data&amp;Habitat Comparison'!D263&lt;='Parameter Ranges for Species'!D$17),1,0)</f>
        <v>1</v>
      </c>
      <c r="K263">
        <f>IF(AND(E263&gt;='Parameter Ranges for Species'!J$17,'Control Data&amp;Habitat Comparison'!E263&lt;='Parameter Ranges for Species'!E$17),1,0)</f>
        <v>1</v>
      </c>
      <c r="L263">
        <f>IF(AND(F263&gt;='Parameter Ranges for Species'!K$17,'Control Data&amp;Habitat Comparison'!F263&lt;='Parameter Ranges for Species'!F$17),1,0)</f>
        <v>0</v>
      </c>
      <c r="M263">
        <f t="shared" si="13"/>
        <v>3</v>
      </c>
      <c r="T263">
        <f>IF(AND(B263&gt;='Parameter Ranges for Species'!G$9,'Control Data&amp;Habitat Comparison'!B263&lt;='Parameter Ranges for Species'!B$9),1,0)</f>
        <v>1</v>
      </c>
      <c r="U263">
        <f>IF(AND(C263&gt;='Parameter Ranges for Species'!H$9,'Control Data&amp;Habitat Comparison'!C263&lt;='Parameter Ranges for Species'!C$9),1,0)</f>
        <v>1</v>
      </c>
      <c r="V263">
        <f>IF(AND(D263&gt;='Parameter Ranges for Species'!I$9,'Control Data&amp;Habitat Comparison'!D263&lt;='Parameter Ranges for Species'!D$9),1,0)</f>
        <v>1</v>
      </c>
      <c r="W263">
        <f>IF(AND(E263&gt;='Parameter Ranges for Species'!J$9,'Control Data&amp;Habitat Comparison'!E263&lt;='Parameter Ranges for Species'!E$9),1,0)</f>
        <v>1</v>
      </c>
      <c r="X263">
        <f>IF(AND(F263&gt;='Parameter Ranges for Species'!K$9,'Control Data&amp;Habitat Comparison'!F263&lt;='Parameter Ranges for Species'!F$9),1,0)</f>
        <v>0</v>
      </c>
      <c r="Y263">
        <f t="shared" si="14"/>
        <v>4</v>
      </c>
      <c r="AF263">
        <f t="shared" si="12"/>
        <v>0</v>
      </c>
    </row>
    <row r="264" spans="1:32" x14ac:dyDescent="0.25">
      <c r="A264" t="s">
        <v>15</v>
      </c>
      <c r="B264">
        <v>70</v>
      </c>
      <c r="C264">
        <v>0.15240000000000001</v>
      </c>
      <c r="D264">
        <v>0.16782006920415224</v>
      </c>
      <c r="E264">
        <v>68</v>
      </c>
      <c r="F264">
        <v>4</v>
      </c>
      <c r="H264">
        <f>IF(AND(B264&gt;='Parameter Ranges for Species'!G$17,'Control Data&amp;Habitat Comparison'!B264&lt;='Parameter Ranges for Species'!B$17),1,0)</f>
        <v>0</v>
      </c>
      <c r="I264">
        <f>IF(AND(C264&gt;='Parameter Ranges for Species'!H$17,'Control Data&amp;Habitat Comparison'!C264&lt;='Parameter Ranges for Species'!C$17),1,0)</f>
        <v>1</v>
      </c>
      <c r="J264">
        <f>IF(AND(D264&gt;='Parameter Ranges for Species'!I$17,'Control Data&amp;Habitat Comparison'!D264&lt;='Parameter Ranges for Species'!D$17),1,0)</f>
        <v>1</v>
      </c>
      <c r="K264">
        <f>IF(AND(E264&gt;='Parameter Ranges for Species'!J$17,'Control Data&amp;Habitat Comparison'!E264&lt;='Parameter Ranges for Species'!E$17),1,0)</f>
        <v>1</v>
      </c>
      <c r="L264">
        <f>IF(AND(F264&gt;='Parameter Ranges for Species'!K$17,'Control Data&amp;Habitat Comparison'!F264&lt;='Parameter Ranges for Species'!F$17),1,0)</f>
        <v>1</v>
      </c>
      <c r="M264">
        <f t="shared" si="13"/>
        <v>4</v>
      </c>
      <c r="T264">
        <f>IF(AND(B264&gt;='Parameter Ranges for Species'!G$9,'Control Data&amp;Habitat Comparison'!B264&lt;='Parameter Ranges for Species'!B$9),1,0)</f>
        <v>0</v>
      </c>
      <c r="U264">
        <f>IF(AND(C264&gt;='Parameter Ranges for Species'!H$9,'Control Data&amp;Habitat Comparison'!C264&lt;='Parameter Ranges for Species'!C$9),1,0)</f>
        <v>1</v>
      </c>
      <c r="V264">
        <f>IF(AND(D264&gt;='Parameter Ranges for Species'!I$9,'Control Data&amp;Habitat Comparison'!D264&lt;='Parameter Ranges for Species'!D$9),1,0)</f>
        <v>1</v>
      </c>
      <c r="W264">
        <f>IF(AND(E264&gt;='Parameter Ranges for Species'!J$9,'Control Data&amp;Habitat Comparison'!E264&lt;='Parameter Ranges for Species'!E$9),1,0)</f>
        <v>1</v>
      </c>
      <c r="X264">
        <f>IF(AND(F264&gt;='Parameter Ranges for Species'!K$9,'Control Data&amp;Habitat Comparison'!F264&lt;='Parameter Ranges for Species'!F$9),1,0)</f>
        <v>1</v>
      </c>
      <c r="Y264">
        <f t="shared" si="14"/>
        <v>4</v>
      </c>
      <c r="AF264">
        <f t="shared" si="12"/>
        <v>1</v>
      </c>
    </row>
    <row r="265" spans="1:32" x14ac:dyDescent="0.25">
      <c r="A265" t="s">
        <v>15</v>
      </c>
      <c r="B265">
        <v>72</v>
      </c>
      <c r="C265">
        <v>0.12192000000000001</v>
      </c>
      <c r="D265">
        <v>0.42387543252595161</v>
      </c>
      <c r="E265">
        <v>65</v>
      </c>
      <c r="F265">
        <v>3</v>
      </c>
      <c r="H265">
        <f>IF(AND(B265&gt;='Parameter Ranges for Species'!G$17,'Control Data&amp;Habitat Comparison'!B265&lt;='Parameter Ranges for Species'!B$17),1,0)</f>
        <v>0</v>
      </c>
      <c r="I265">
        <f>IF(AND(C265&gt;='Parameter Ranges for Species'!H$17,'Control Data&amp;Habitat Comparison'!C265&lt;='Parameter Ranges for Species'!C$17),1,0)</f>
        <v>1</v>
      </c>
      <c r="J265">
        <f>IF(AND(D265&gt;='Parameter Ranges for Species'!I$17,'Control Data&amp;Habitat Comparison'!D265&lt;='Parameter Ranges for Species'!D$17),1,0)</f>
        <v>1</v>
      </c>
      <c r="K265">
        <f>IF(AND(E265&gt;='Parameter Ranges for Species'!J$17,'Control Data&amp;Habitat Comparison'!E265&lt;='Parameter Ranges for Species'!E$17),1,0)</f>
        <v>1</v>
      </c>
      <c r="L265">
        <f>IF(AND(F265&gt;='Parameter Ranges for Species'!K$17,'Control Data&amp;Habitat Comparison'!F265&lt;='Parameter Ranges for Species'!F$17),1,0)</f>
        <v>1</v>
      </c>
      <c r="M265">
        <f t="shared" si="13"/>
        <v>4</v>
      </c>
      <c r="T265">
        <f>IF(AND(B265&gt;='Parameter Ranges for Species'!G$9,'Control Data&amp;Habitat Comparison'!B265&lt;='Parameter Ranges for Species'!B$9),1,0)</f>
        <v>0</v>
      </c>
      <c r="U265">
        <f>IF(AND(C265&gt;='Parameter Ranges for Species'!H$9,'Control Data&amp;Habitat Comparison'!C265&lt;='Parameter Ranges for Species'!C$9),1,0)</f>
        <v>1</v>
      </c>
      <c r="V265">
        <f>IF(AND(D265&gt;='Parameter Ranges for Species'!I$9,'Control Data&amp;Habitat Comparison'!D265&lt;='Parameter Ranges for Species'!D$9),1,0)</f>
        <v>1</v>
      </c>
      <c r="W265">
        <f>IF(AND(E265&gt;='Parameter Ranges for Species'!J$9,'Control Data&amp;Habitat Comparison'!E265&lt;='Parameter Ranges for Species'!E$9),1,0)</f>
        <v>1</v>
      </c>
      <c r="X265">
        <f>IF(AND(F265&gt;='Parameter Ranges for Species'!K$9,'Control Data&amp;Habitat Comparison'!F265&lt;='Parameter Ranges for Species'!F$9),1,0)</f>
        <v>1</v>
      </c>
      <c r="Y265">
        <f t="shared" si="14"/>
        <v>4</v>
      </c>
      <c r="AF265">
        <f t="shared" si="12"/>
        <v>1</v>
      </c>
    </row>
    <row r="266" spans="1:32" x14ac:dyDescent="0.25">
      <c r="A266" t="s">
        <v>15</v>
      </c>
      <c r="B266">
        <v>58</v>
      </c>
      <c r="C266">
        <v>3.0480000000000004E-2</v>
      </c>
      <c r="D266">
        <v>9.8615916955017299E-2</v>
      </c>
      <c r="E266">
        <v>75</v>
      </c>
      <c r="F266">
        <v>3</v>
      </c>
      <c r="H266">
        <f>IF(AND(B266&gt;='Parameter Ranges for Species'!G$17,'Control Data&amp;Habitat Comparison'!B266&lt;='Parameter Ranges for Species'!B$17),1,0)</f>
        <v>1</v>
      </c>
      <c r="I266">
        <f>IF(AND(C266&gt;='Parameter Ranges for Species'!H$17,'Control Data&amp;Habitat Comparison'!C266&lt;='Parameter Ranges for Species'!C$17),1,0)</f>
        <v>0</v>
      </c>
      <c r="J266">
        <f>IF(AND(D266&gt;='Parameter Ranges for Species'!I$17,'Control Data&amp;Habitat Comparison'!D266&lt;='Parameter Ranges for Species'!D$17),1,0)</f>
        <v>0</v>
      </c>
      <c r="K266">
        <f>IF(AND(E266&gt;='Parameter Ranges for Species'!J$17,'Control Data&amp;Habitat Comparison'!E266&lt;='Parameter Ranges for Species'!E$17),1,0)</f>
        <v>1</v>
      </c>
      <c r="L266">
        <f>IF(AND(F266&gt;='Parameter Ranges for Species'!K$17,'Control Data&amp;Habitat Comparison'!F266&lt;='Parameter Ranges for Species'!F$17),1,0)</f>
        <v>1</v>
      </c>
      <c r="M266">
        <f t="shared" si="13"/>
        <v>3</v>
      </c>
      <c r="T266">
        <f>IF(AND(B266&gt;='Parameter Ranges for Species'!G$9,'Control Data&amp;Habitat Comparison'!B266&lt;='Parameter Ranges for Species'!B$9),1,0)</f>
        <v>0</v>
      </c>
      <c r="U266">
        <f>IF(AND(C266&gt;='Parameter Ranges for Species'!H$9,'Control Data&amp;Habitat Comparison'!C266&lt;='Parameter Ranges for Species'!C$9),1,0)</f>
        <v>1</v>
      </c>
      <c r="V266">
        <f>IF(AND(D266&gt;='Parameter Ranges for Species'!I$9,'Control Data&amp;Habitat Comparison'!D266&lt;='Parameter Ranges for Species'!D$9),1,0)</f>
        <v>0</v>
      </c>
      <c r="W266">
        <f>IF(AND(E266&gt;='Parameter Ranges for Species'!J$9,'Control Data&amp;Habitat Comparison'!E266&lt;='Parameter Ranges for Species'!E$9),1,0)</f>
        <v>1</v>
      </c>
      <c r="X266">
        <f>IF(AND(F266&gt;='Parameter Ranges for Species'!K$9,'Control Data&amp;Habitat Comparison'!F266&lt;='Parameter Ranges for Species'!F$9),1,0)</f>
        <v>1</v>
      </c>
      <c r="Y266">
        <f t="shared" si="14"/>
        <v>3</v>
      </c>
      <c r="AF266">
        <f t="shared" si="12"/>
        <v>0</v>
      </c>
    </row>
    <row r="267" spans="1:32" x14ac:dyDescent="0.25">
      <c r="A267" t="s">
        <v>15</v>
      </c>
      <c r="B267">
        <v>42</v>
      </c>
      <c r="C267">
        <v>0.12192000000000001</v>
      </c>
      <c r="D267">
        <v>0.30276816608996537</v>
      </c>
      <c r="E267">
        <v>55</v>
      </c>
      <c r="F267">
        <v>6</v>
      </c>
      <c r="H267">
        <f>IF(AND(B267&gt;='Parameter Ranges for Species'!G$17,'Control Data&amp;Habitat Comparison'!B267&lt;='Parameter Ranges for Species'!B$17),1,0)</f>
        <v>1</v>
      </c>
      <c r="I267">
        <f>IF(AND(C267&gt;='Parameter Ranges for Species'!H$17,'Control Data&amp;Habitat Comparison'!C267&lt;='Parameter Ranges for Species'!C$17),1,0)</f>
        <v>1</v>
      </c>
      <c r="J267">
        <f>IF(AND(D267&gt;='Parameter Ranges for Species'!I$17,'Control Data&amp;Habitat Comparison'!D267&lt;='Parameter Ranges for Species'!D$17),1,0)</f>
        <v>1</v>
      </c>
      <c r="K267">
        <f>IF(AND(E267&gt;='Parameter Ranges for Species'!J$17,'Control Data&amp;Habitat Comparison'!E267&lt;='Parameter Ranges for Species'!E$17),1,0)</f>
        <v>1</v>
      </c>
      <c r="L267">
        <f>IF(AND(F267&gt;='Parameter Ranges for Species'!K$17,'Control Data&amp;Habitat Comparison'!F267&lt;='Parameter Ranges for Species'!F$17),1,0)</f>
        <v>0</v>
      </c>
      <c r="M267">
        <f t="shared" si="13"/>
        <v>4</v>
      </c>
      <c r="T267">
        <f>IF(AND(B267&gt;='Parameter Ranges for Species'!G$9,'Control Data&amp;Habitat Comparison'!B267&lt;='Parameter Ranges for Species'!B$9),1,0)</f>
        <v>0</v>
      </c>
      <c r="U267">
        <f>IF(AND(C267&gt;='Parameter Ranges for Species'!H$9,'Control Data&amp;Habitat Comparison'!C267&lt;='Parameter Ranges for Species'!C$9),1,0)</f>
        <v>1</v>
      </c>
      <c r="V267">
        <f>IF(AND(D267&gt;='Parameter Ranges for Species'!I$9,'Control Data&amp;Habitat Comparison'!D267&lt;='Parameter Ranges for Species'!D$9),1,0)</f>
        <v>1</v>
      </c>
      <c r="W267">
        <f>IF(AND(E267&gt;='Parameter Ranges for Species'!J$9,'Control Data&amp;Habitat Comparison'!E267&lt;='Parameter Ranges for Species'!E$9),1,0)</f>
        <v>1</v>
      </c>
      <c r="X267">
        <f>IF(AND(F267&gt;='Parameter Ranges for Species'!K$9,'Control Data&amp;Habitat Comparison'!F267&lt;='Parameter Ranges for Species'!F$9),1,0)</f>
        <v>0</v>
      </c>
      <c r="Y267">
        <f t="shared" si="14"/>
        <v>3</v>
      </c>
      <c r="AF267">
        <f t="shared" si="12"/>
        <v>0</v>
      </c>
    </row>
    <row r="268" spans="1:32" x14ac:dyDescent="0.25">
      <c r="A268" t="s">
        <v>15</v>
      </c>
      <c r="B268">
        <v>26</v>
      </c>
      <c r="C268">
        <v>0</v>
      </c>
      <c r="D268">
        <v>0.47058823529411764</v>
      </c>
      <c r="E268">
        <v>59</v>
      </c>
      <c r="F268">
        <v>1</v>
      </c>
      <c r="H268">
        <f>IF(AND(B268&gt;='Parameter Ranges for Species'!G$17,'Control Data&amp;Habitat Comparison'!B268&lt;='Parameter Ranges for Species'!B$17),1,0)</f>
        <v>1</v>
      </c>
      <c r="I268">
        <f>IF(AND(C268&gt;='Parameter Ranges for Species'!H$17,'Control Data&amp;Habitat Comparison'!C268&lt;='Parameter Ranges for Species'!C$17),1,0)</f>
        <v>0</v>
      </c>
      <c r="J268">
        <f>IF(AND(D268&gt;='Parameter Ranges for Species'!I$17,'Control Data&amp;Habitat Comparison'!D268&lt;='Parameter Ranges for Species'!D$17),1,0)</f>
        <v>1</v>
      </c>
      <c r="K268">
        <f>IF(AND(E268&gt;='Parameter Ranges for Species'!J$17,'Control Data&amp;Habitat Comparison'!E268&lt;='Parameter Ranges for Species'!E$17),1,0)</f>
        <v>1</v>
      </c>
      <c r="L268">
        <f>IF(AND(F268&gt;='Parameter Ranges for Species'!K$17,'Control Data&amp;Habitat Comparison'!F268&lt;='Parameter Ranges for Species'!F$17),1,0)</f>
        <v>1</v>
      </c>
      <c r="M268">
        <f t="shared" si="13"/>
        <v>4</v>
      </c>
      <c r="T268">
        <f>IF(AND(B268&gt;='Parameter Ranges for Species'!G$9,'Control Data&amp;Habitat Comparison'!B268&lt;='Parameter Ranges for Species'!B$9),1,0)</f>
        <v>1</v>
      </c>
      <c r="U268">
        <f>IF(AND(C268&gt;='Parameter Ranges for Species'!H$9,'Control Data&amp;Habitat Comparison'!C268&lt;='Parameter Ranges for Species'!C$9),1,0)</f>
        <v>1</v>
      </c>
      <c r="V268">
        <f>IF(AND(D268&gt;='Parameter Ranges for Species'!I$9,'Control Data&amp;Habitat Comparison'!D268&lt;='Parameter Ranges for Species'!D$9),1,0)</f>
        <v>1</v>
      </c>
      <c r="W268">
        <f>IF(AND(E268&gt;='Parameter Ranges for Species'!J$9,'Control Data&amp;Habitat Comparison'!E268&lt;='Parameter Ranges for Species'!E$9),1,0)</f>
        <v>1</v>
      </c>
      <c r="X268">
        <f>IF(AND(F268&gt;='Parameter Ranges for Species'!K$9,'Control Data&amp;Habitat Comparison'!F268&lt;='Parameter Ranges for Species'!F$9),1,0)</f>
        <v>1</v>
      </c>
      <c r="Y268">
        <f t="shared" si="14"/>
        <v>5</v>
      </c>
      <c r="AF268">
        <f t="shared" si="12"/>
        <v>1</v>
      </c>
    </row>
    <row r="269" spans="1:32" x14ac:dyDescent="0.25">
      <c r="A269" t="s">
        <v>15</v>
      </c>
      <c r="B269">
        <v>45</v>
      </c>
      <c r="C269">
        <v>0.18288000000000001</v>
      </c>
      <c r="D269">
        <v>0.43598615916955019</v>
      </c>
      <c r="E269">
        <v>52</v>
      </c>
      <c r="F269">
        <v>3</v>
      </c>
      <c r="H269">
        <f>IF(AND(B269&gt;='Parameter Ranges for Species'!G$17,'Control Data&amp;Habitat Comparison'!B269&lt;='Parameter Ranges for Species'!B$17),1,0)</f>
        <v>1</v>
      </c>
      <c r="I269">
        <f>IF(AND(C269&gt;='Parameter Ranges for Species'!H$17,'Control Data&amp;Habitat Comparison'!C269&lt;='Parameter Ranges for Species'!C$17),1,0)</f>
        <v>1</v>
      </c>
      <c r="J269">
        <f>IF(AND(D269&gt;='Parameter Ranges for Species'!I$17,'Control Data&amp;Habitat Comparison'!D269&lt;='Parameter Ranges for Species'!D$17),1,0)</f>
        <v>1</v>
      </c>
      <c r="K269">
        <f>IF(AND(E269&gt;='Parameter Ranges for Species'!J$17,'Control Data&amp;Habitat Comparison'!E269&lt;='Parameter Ranges for Species'!E$17),1,0)</f>
        <v>1</v>
      </c>
      <c r="L269">
        <f>IF(AND(F269&gt;='Parameter Ranges for Species'!K$17,'Control Data&amp;Habitat Comparison'!F269&lt;='Parameter Ranges for Species'!F$17),1,0)</f>
        <v>1</v>
      </c>
      <c r="M269">
        <f t="shared" si="13"/>
        <v>5</v>
      </c>
      <c r="T269">
        <f>IF(AND(B269&gt;='Parameter Ranges for Species'!G$9,'Control Data&amp;Habitat Comparison'!B269&lt;='Parameter Ranges for Species'!B$9),1,0)</f>
        <v>0</v>
      </c>
      <c r="U269">
        <f>IF(AND(C269&gt;='Parameter Ranges for Species'!H$9,'Control Data&amp;Habitat Comparison'!C269&lt;='Parameter Ranges for Species'!C$9),1,0)</f>
        <v>1</v>
      </c>
      <c r="V269">
        <f>IF(AND(D269&gt;='Parameter Ranges for Species'!I$9,'Control Data&amp;Habitat Comparison'!D269&lt;='Parameter Ranges for Species'!D$9),1,0)</f>
        <v>1</v>
      </c>
      <c r="W269">
        <f>IF(AND(E269&gt;='Parameter Ranges for Species'!J$9,'Control Data&amp;Habitat Comparison'!E269&lt;='Parameter Ranges for Species'!E$9),1,0)</f>
        <v>1</v>
      </c>
      <c r="X269">
        <f>IF(AND(F269&gt;='Parameter Ranges for Species'!K$9,'Control Data&amp;Habitat Comparison'!F269&lt;='Parameter Ranges for Species'!F$9),1,0)</f>
        <v>1</v>
      </c>
      <c r="Y269">
        <f t="shared" si="14"/>
        <v>4</v>
      </c>
      <c r="AF269">
        <f t="shared" si="12"/>
        <v>1</v>
      </c>
    </row>
    <row r="270" spans="1:32" x14ac:dyDescent="0.25">
      <c r="A270" t="s">
        <v>15</v>
      </c>
      <c r="B270">
        <v>20</v>
      </c>
      <c r="C270">
        <v>0.70104</v>
      </c>
      <c r="D270">
        <v>0.49307958477508651</v>
      </c>
      <c r="E270">
        <v>46</v>
      </c>
      <c r="F270">
        <v>5</v>
      </c>
      <c r="H270">
        <f>IF(AND(B270&gt;='Parameter Ranges for Species'!G$17,'Control Data&amp;Habitat Comparison'!B270&lt;='Parameter Ranges for Species'!B$17),1,0)</f>
        <v>0</v>
      </c>
      <c r="I270">
        <f>IF(AND(C270&gt;='Parameter Ranges for Species'!H$17,'Control Data&amp;Habitat Comparison'!C270&lt;='Parameter Ranges for Species'!C$17),1,0)</f>
        <v>0</v>
      </c>
      <c r="J270">
        <f>IF(AND(D270&gt;='Parameter Ranges for Species'!I$17,'Control Data&amp;Habitat Comparison'!D270&lt;='Parameter Ranges for Species'!D$17),1,0)</f>
        <v>0</v>
      </c>
      <c r="K270">
        <f>IF(AND(E270&gt;='Parameter Ranges for Species'!J$17,'Control Data&amp;Habitat Comparison'!E270&lt;='Parameter Ranges for Species'!E$17),1,0)</f>
        <v>1</v>
      </c>
      <c r="L270">
        <f>IF(AND(F270&gt;='Parameter Ranges for Species'!K$17,'Control Data&amp;Habitat Comparison'!F270&lt;='Parameter Ranges for Species'!F$17),1,0)</f>
        <v>1</v>
      </c>
      <c r="M270">
        <f t="shared" si="13"/>
        <v>2</v>
      </c>
      <c r="T270">
        <f>IF(AND(B270&gt;='Parameter Ranges for Species'!G$9,'Control Data&amp;Habitat Comparison'!B270&lt;='Parameter Ranges for Species'!B$9),1,0)</f>
        <v>1</v>
      </c>
      <c r="U270">
        <f>IF(AND(C270&gt;='Parameter Ranges for Species'!H$9,'Control Data&amp;Habitat Comparison'!C270&lt;='Parameter Ranges for Species'!C$9),1,0)</f>
        <v>1</v>
      </c>
      <c r="V270">
        <f>IF(AND(D270&gt;='Parameter Ranges for Species'!I$9,'Control Data&amp;Habitat Comparison'!D270&lt;='Parameter Ranges for Species'!D$9),1,0)</f>
        <v>1</v>
      </c>
      <c r="W270">
        <f>IF(AND(E270&gt;='Parameter Ranges for Species'!J$9,'Control Data&amp;Habitat Comparison'!E270&lt;='Parameter Ranges for Species'!E$9),1,0)</f>
        <v>1</v>
      </c>
      <c r="X270">
        <f>IF(AND(F270&gt;='Parameter Ranges for Species'!K$9,'Control Data&amp;Habitat Comparison'!F270&lt;='Parameter Ranges for Species'!F$9),1,0)</f>
        <v>1</v>
      </c>
      <c r="Y270">
        <f t="shared" si="14"/>
        <v>5</v>
      </c>
      <c r="AF270">
        <f t="shared" si="12"/>
        <v>0</v>
      </c>
    </row>
    <row r="271" spans="1:32" x14ac:dyDescent="0.25">
      <c r="A271" t="s">
        <v>15</v>
      </c>
      <c r="B271">
        <v>36</v>
      </c>
      <c r="C271">
        <v>0.18288000000000001</v>
      </c>
      <c r="D271">
        <v>0.12802768166089964</v>
      </c>
      <c r="E271">
        <v>40</v>
      </c>
      <c r="F271">
        <v>4</v>
      </c>
      <c r="H271">
        <f>IF(AND(B271&gt;='Parameter Ranges for Species'!G$17,'Control Data&amp;Habitat Comparison'!B271&lt;='Parameter Ranges for Species'!B$17),1,0)</f>
        <v>1</v>
      </c>
      <c r="I271">
        <f>IF(AND(C271&gt;='Parameter Ranges for Species'!H$17,'Control Data&amp;Habitat Comparison'!C271&lt;='Parameter Ranges for Species'!C$17),1,0)</f>
        <v>1</v>
      </c>
      <c r="J271">
        <f>IF(AND(D271&gt;='Parameter Ranges for Species'!I$17,'Control Data&amp;Habitat Comparison'!D271&lt;='Parameter Ranges for Species'!D$17),1,0)</f>
        <v>0</v>
      </c>
      <c r="K271">
        <f>IF(AND(E271&gt;='Parameter Ranges for Species'!J$17,'Control Data&amp;Habitat Comparison'!E271&lt;='Parameter Ranges for Species'!E$17),1,0)</f>
        <v>1</v>
      </c>
      <c r="L271">
        <f>IF(AND(F271&gt;='Parameter Ranges for Species'!K$17,'Control Data&amp;Habitat Comparison'!F271&lt;='Parameter Ranges for Species'!F$17),1,0)</f>
        <v>1</v>
      </c>
      <c r="M271">
        <f t="shared" si="13"/>
        <v>4</v>
      </c>
      <c r="T271">
        <f>IF(AND(B271&gt;='Parameter Ranges for Species'!G$9,'Control Data&amp;Habitat Comparison'!B271&lt;='Parameter Ranges for Species'!B$9),1,0)</f>
        <v>1</v>
      </c>
      <c r="U271">
        <f>IF(AND(C271&gt;='Parameter Ranges for Species'!H$9,'Control Data&amp;Habitat Comparison'!C271&lt;='Parameter Ranges for Species'!C$9),1,0)</f>
        <v>1</v>
      </c>
      <c r="V271">
        <f>IF(AND(D271&gt;='Parameter Ranges for Species'!I$9,'Control Data&amp;Habitat Comparison'!D271&lt;='Parameter Ranges for Species'!D$9),1,0)</f>
        <v>0</v>
      </c>
      <c r="W271">
        <f>IF(AND(E271&gt;='Parameter Ranges for Species'!J$9,'Control Data&amp;Habitat Comparison'!E271&lt;='Parameter Ranges for Species'!E$9),1,0)</f>
        <v>1</v>
      </c>
      <c r="X271">
        <f>IF(AND(F271&gt;='Parameter Ranges for Species'!K$9,'Control Data&amp;Habitat Comparison'!F271&lt;='Parameter Ranges for Species'!F$9),1,0)</f>
        <v>1</v>
      </c>
      <c r="Y271">
        <f t="shared" si="14"/>
        <v>4</v>
      </c>
      <c r="AF271">
        <f t="shared" si="12"/>
        <v>1</v>
      </c>
    </row>
    <row r="272" spans="1:32" x14ac:dyDescent="0.25">
      <c r="A272" t="s">
        <v>15</v>
      </c>
      <c r="B272">
        <v>35</v>
      </c>
      <c r="C272">
        <v>0.24384000000000003</v>
      </c>
      <c r="D272">
        <v>0.47231833910034604</v>
      </c>
      <c r="E272">
        <v>26</v>
      </c>
      <c r="F272">
        <v>2</v>
      </c>
      <c r="H272">
        <f>IF(AND(B272&gt;='Parameter Ranges for Species'!G$17,'Control Data&amp;Habitat Comparison'!B272&lt;='Parameter Ranges for Species'!B$17),1,0)</f>
        <v>1</v>
      </c>
      <c r="I272">
        <f>IF(AND(C272&gt;='Parameter Ranges for Species'!H$17,'Control Data&amp;Habitat Comparison'!C272&lt;='Parameter Ranges for Species'!C$17),1,0)</f>
        <v>1</v>
      </c>
      <c r="J272">
        <f>IF(AND(D272&gt;='Parameter Ranges for Species'!I$17,'Control Data&amp;Habitat Comparison'!D272&lt;='Parameter Ranges for Species'!D$17),1,0)</f>
        <v>1</v>
      </c>
      <c r="K272">
        <f>IF(AND(E272&gt;='Parameter Ranges for Species'!J$17,'Control Data&amp;Habitat Comparison'!E272&lt;='Parameter Ranges for Species'!E$17),1,0)</f>
        <v>1</v>
      </c>
      <c r="L272">
        <f>IF(AND(F272&gt;='Parameter Ranges for Species'!K$17,'Control Data&amp;Habitat Comparison'!F272&lt;='Parameter Ranges for Species'!F$17),1,0)</f>
        <v>1</v>
      </c>
      <c r="M272">
        <f t="shared" si="13"/>
        <v>5</v>
      </c>
      <c r="T272">
        <f>IF(AND(B272&gt;='Parameter Ranges for Species'!G$9,'Control Data&amp;Habitat Comparison'!B272&lt;='Parameter Ranges for Species'!B$9),1,0)</f>
        <v>1</v>
      </c>
      <c r="U272">
        <f>IF(AND(C272&gt;='Parameter Ranges for Species'!H$9,'Control Data&amp;Habitat Comparison'!C272&lt;='Parameter Ranges for Species'!C$9),1,0)</f>
        <v>1</v>
      </c>
      <c r="V272">
        <f>IF(AND(D272&gt;='Parameter Ranges for Species'!I$9,'Control Data&amp;Habitat Comparison'!D272&lt;='Parameter Ranges for Species'!D$9),1,0)</f>
        <v>1</v>
      </c>
      <c r="W272">
        <f>IF(AND(E272&gt;='Parameter Ranges for Species'!J$9,'Control Data&amp;Habitat Comparison'!E272&lt;='Parameter Ranges for Species'!E$9),1,0)</f>
        <v>1</v>
      </c>
      <c r="X272">
        <f>IF(AND(F272&gt;='Parameter Ranges for Species'!K$9,'Control Data&amp;Habitat Comparison'!F272&lt;='Parameter Ranges for Species'!F$9),1,0)</f>
        <v>1</v>
      </c>
      <c r="Y272">
        <f t="shared" si="14"/>
        <v>5</v>
      </c>
      <c r="AF272">
        <f t="shared" si="12"/>
        <v>1</v>
      </c>
    </row>
    <row r="273" spans="1:33" x14ac:dyDescent="0.25">
      <c r="A273" t="s">
        <v>15</v>
      </c>
      <c r="B273">
        <v>36</v>
      </c>
      <c r="C273">
        <v>0</v>
      </c>
      <c r="D273">
        <v>0.46020761245674735</v>
      </c>
      <c r="E273">
        <v>40</v>
      </c>
      <c r="F273">
        <v>3</v>
      </c>
      <c r="H273">
        <f>IF(AND(B273&gt;='Parameter Ranges for Species'!G$17,'Control Data&amp;Habitat Comparison'!B273&lt;='Parameter Ranges for Species'!B$17),1,0)</f>
        <v>1</v>
      </c>
      <c r="I273">
        <f>IF(AND(C273&gt;='Parameter Ranges for Species'!H$17,'Control Data&amp;Habitat Comparison'!C273&lt;='Parameter Ranges for Species'!C$17),1,0)</f>
        <v>0</v>
      </c>
      <c r="J273">
        <f>IF(AND(D273&gt;='Parameter Ranges for Species'!I$17,'Control Data&amp;Habitat Comparison'!D273&lt;='Parameter Ranges for Species'!D$17),1,0)</f>
        <v>1</v>
      </c>
      <c r="K273">
        <f>IF(AND(E273&gt;='Parameter Ranges for Species'!J$17,'Control Data&amp;Habitat Comparison'!E273&lt;='Parameter Ranges for Species'!E$17),1,0)</f>
        <v>1</v>
      </c>
      <c r="L273">
        <f>IF(AND(F273&gt;='Parameter Ranges for Species'!K$17,'Control Data&amp;Habitat Comparison'!F273&lt;='Parameter Ranges for Species'!F$17),1,0)</f>
        <v>1</v>
      </c>
      <c r="M273">
        <f t="shared" si="13"/>
        <v>4</v>
      </c>
      <c r="T273">
        <f>IF(AND(B273&gt;='Parameter Ranges for Species'!G$9,'Control Data&amp;Habitat Comparison'!B273&lt;='Parameter Ranges for Species'!B$9),1,0)</f>
        <v>1</v>
      </c>
      <c r="U273">
        <f>IF(AND(C273&gt;='Parameter Ranges for Species'!H$9,'Control Data&amp;Habitat Comparison'!C273&lt;='Parameter Ranges for Species'!C$9),1,0)</f>
        <v>1</v>
      </c>
      <c r="V273">
        <f>IF(AND(D273&gt;='Parameter Ranges for Species'!I$9,'Control Data&amp;Habitat Comparison'!D273&lt;='Parameter Ranges for Species'!D$9),1,0)</f>
        <v>1</v>
      </c>
      <c r="W273">
        <f>IF(AND(E273&gt;='Parameter Ranges for Species'!J$9,'Control Data&amp;Habitat Comparison'!E273&lt;='Parameter Ranges for Species'!E$9),1,0)</f>
        <v>1</v>
      </c>
      <c r="X273">
        <f>IF(AND(F273&gt;='Parameter Ranges for Species'!K$9,'Control Data&amp;Habitat Comparison'!F273&lt;='Parameter Ranges for Species'!F$9),1,0)</f>
        <v>1</v>
      </c>
      <c r="Y273">
        <f t="shared" si="14"/>
        <v>5</v>
      </c>
      <c r="AF273">
        <f t="shared" si="12"/>
        <v>1</v>
      </c>
    </row>
    <row r="274" spans="1:33" x14ac:dyDescent="0.25">
      <c r="A274" t="s">
        <v>15</v>
      </c>
      <c r="B274">
        <v>28</v>
      </c>
      <c r="C274">
        <v>0.36576000000000003</v>
      </c>
      <c r="D274">
        <v>0.46885813148788924</v>
      </c>
      <c r="E274">
        <v>24</v>
      </c>
      <c r="F274">
        <v>3</v>
      </c>
      <c r="H274">
        <f>IF(AND(B274&gt;='Parameter Ranges for Species'!G$17,'Control Data&amp;Habitat Comparison'!B274&lt;='Parameter Ranges for Species'!B$17),1,0)</f>
        <v>1</v>
      </c>
      <c r="I274">
        <f>IF(AND(C274&gt;='Parameter Ranges for Species'!H$17,'Control Data&amp;Habitat Comparison'!C274&lt;='Parameter Ranges for Species'!C$17),1,0)</f>
        <v>1</v>
      </c>
      <c r="J274">
        <f>IF(AND(D274&gt;='Parameter Ranges for Species'!I$17,'Control Data&amp;Habitat Comparison'!D274&lt;='Parameter Ranges for Species'!D$17),1,0)</f>
        <v>1</v>
      </c>
      <c r="K274">
        <f>IF(AND(E274&gt;='Parameter Ranges for Species'!J$17,'Control Data&amp;Habitat Comparison'!E274&lt;='Parameter Ranges for Species'!E$17),1,0)</f>
        <v>1</v>
      </c>
      <c r="L274">
        <f>IF(AND(F274&gt;='Parameter Ranges for Species'!K$17,'Control Data&amp;Habitat Comparison'!F274&lt;='Parameter Ranges for Species'!F$17),1,0)</f>
        <v>1</v>
      </c>
      <c r="M274">
        <f t="shared" si="13"/>
        <v>5</v>
      </c>
      <c r="T274">
        <f>IF(AND(B274&gt;='Parameter Ranges for Species'!G$9,'Control Data&amp;Habitat Comparison'!B274&lt;='Parameter Ranges for Species'!B$9),1,0)</f>
        <v>1</v>
      </c>
      <c r="U274">
        <f>IF(AND(C274&gt;='Parameter Ranges for Species'!H$9,'Control Data&amp;Habitat Comparison'!C274&lt;='Parameter Ranges for Species'!C$9),1,0)</f>
        <v>1</v>
      </c>
      <c r="V274">
        <f>IF(AND(D274&gt;='Parameter Ranges for Species'!I$9,'Control Data&amp;Habitat Comparison'!D274&lt;='Parameter Ranges for Species'!D$9),1,0)</f>
        <v>1</v>
      </c>
      <c r="W274">
        <f>IF(AND(E274&gt;='Parameter Ranges for Species'!J$9,'Control Data&amp;Habitat Comparison'!E274&lt;='Parameter Ranges for Species'!E$9),1,0)</f>
        <v>1</v>
      </c>
      <c r="X274">
        <f>IF(AND(F274&gt;='Parameter Ranges for Species'!K$9,'Control Data&amp;Habitat Comparison'!F274&lt;='Parameter Ranges for Species'!F$9),1,0)</f>
        <v>1</v>
      </c>
      <c r="Y274">
        <f t="shared" si="14"/>
        <v>5</v>
      </c>
      <c r="AF274">
        <f t="shared" si="12"/>
        <v>1</v>
      </c>
    </row>
    <row r="275" spans="1:33" x14ac:dyDescent="0.25">
      <c r="A275" t="s">
        <v>15</v>
      </c>
      <c r="B275">
        <v>30</v>
      </c>
      <c r="C275">
        <v>0.21335999999999999</v>
      </c>
      <c r="D275">
        <v>0.37370242214532867</v>
      </c>
      <c r="E275">
        <v>17</v>
      </c>
      <c r="F275">
        <v>4</v>
      </c>
      <c r="H275">
        <f>IF(AND(B275&gt;='Parameter Ranges for Species'!G$17,'Control Data&amp;Habitat Comparison'!B275&lt;='Parameter Ranges for Species'!B$17),1,0)</f>
        <v>1</v>
      </c>
      <c r="I275">
        <f>IF(AND(C275&gt;='Parameter Ranges for Species'!H$17,'Control Data&amp;Habitat Comparison'!C275&lt;='Parameter Ranges for Species'!C$17),1,0)</f>
        <v>1</v>
      </c>
      <c r="J275">
        <f>IF(AND(D275&gt;='Parameter Ranges for Species'!I$17,'Control Data&amp;Habitat Comparison'!D275&lt;='Parameter Ranges for Species'!D$17),1,0)</f>
        <v>1</v>
      </c>
      <c r="K275">
        <f>IF(AND(E275&gt;='Parameter Ranges for Species'!J$17,'Control Data&amp;Habitat Comparison'!E275&lt;='Parameter Ranges for Species'!E$17),1,0)</f>
        <v>1</v>
      </c>
      <c r="L275">
        <f>IF(AND(F275&gt;='Parameter Ranges for Species'!K$17,'Control Data&amp;Habitat Comparison'!F275&lt;='Parameter Ranges for Species'!F$17),1,0)</f>
        <v>1</v>
      </c>
      <c r="M275">
        <f t="shared" si="13"/>
        <v>5</v>
      </c>
      <c r="T275">
        <f>IF(AND(B275&gt;='Parameter Ranges for Species'!G$9,'Control Data&amp;Habitat Comparison'!B275&lt;='Parameter Ranges for Species'!B$9),1,0)</f>
        <v>1</v>
      </c>
      <c r="U275">
        <f>IF(AND(C275&gt;='Parameter Ranges for Species'!H$9,'Control Data&amp;Habitat Comparison'!C275&lt;='Parameter Ranges for Species'!C$9),1,0)</f>
        <v>1</v>
      </c>
      <c r="V275">
        <f>IF(AND(D275&gt;='Parameter Ranges for Species'!I$9,'Control Data&amp;Habitat Comparison'!D275&lt;='Parameter Ranges for Species'!D$9),1,0)</f>
        <v>1</v>
      </c>
      <c r="W275">
        <f>IF(AND(E275&gt;='Parameter Ranges for Species'!J$9,'Control Data&amp;Habitat Comparison'!E275&lt;='Parameter Ranges for Species'!E$9),1,0)</f>
        <v>0</v>
      </c>
      <c r="X275">
        <f>IF(AND(F275&gt;='Parameter Ranges for Species'!K$9,'Control Data&amp;Habitat Comparison'!F275&lt;='Parameter Ranges for Species'!F$9),1,0)</f>
        <v>1</v>
      </c>
      <c r="Y275">
        <f t="shared" si="14"/>
        <v>4</v>
      </c>
      <c r="AF275">
        <f t="shared" si="12"/>
        <v>1</v>
      </c>
    </row>
    <row r="276" spans="1:33" x14ac:dyDescent="0.25">
      <c r="A276" t="s">
        <v>15</v>
      </c>
      <c r="B276">
        <v>37</v>
      </c>
      <c r="C276">
        <v>0</v>
      </c>
      <c r="D276">
        <v>0.36332179930795849</v>
      </c>
      <c r="E276">
        <v>42</v>
      </c>
      <c r="F276">
        <v>3</v>
      </c>
      <c r="H276">
        <f>IF(AND(B276&gt;='Parameter Ranges for Species'!G$17,'Control Data&amp;Habitat Comparison'!B276&lt;='Parameter Ranges for Species'!B$17),1,0)</f>
        <v>1</v>
      </c>
      <c r="I276">
        <f>IF(AND(C276&gt;='Parameter Ranges for Species'!H$17,'Control Data&amp;Habitat Comparison'!C276&lt;='Parameter Ranges for Species'!C$17),1,0)</f>
        <v>0</v>
      </c>
      <c r="J276">
        <f>IF(AND(D276&gt;='Parameter Ranges for Species'!I$17,'Control Data&amp;Habitat Comparison'!D276&lt;='Parameter Ranges for Species'!D$17),1,0)</f>
        <v>1</v>
      </c>
      <c r="K276">
        <f>IF(AND(E276&gt;='Parameter Ranges for Species'!J$17,'Control Data&amp;Habitat Comparison'!E276&lt;='Parameter Ranges for Species'!E$17),1,0)</f>
        <v>1</v>
      </c>
      <c r="L276">
        <f>IF(AND(F276&gt;='Parameter Ranges for Species'!K$17,'Control Data&amp;Habitat Comparison'!F276&lt;='Parameter Ranges for Species'!F$17),1,0)</f>
        <v>1</v>
      </c>
      <c r="M276">
        <f t="shared" si="13"/>
        <v>4</v>
      </c>
      <c r="T276">
        <f>IF(AND(B276&gt;='Parameter Ranges for Species'!G$9,'Control Data&amp;Habitat Comparison'!B276&lt;='Parameter Ranges for Species'!B$9),1,0)</f>
        <v>1</v>
      </c>
      <c r="U276">
        <f>IF(AND(C276&gt;='Parameter Ranges for Species'!H$9,'Control Data&amp;Habitat Comparison'!C276&lt;='Parameter Ranges for Species'!C$9),1,0)</f>
        <v>1</v>
      </c>
      <c r="V276">
        <f>IF(AND(D276&gt;='Parameter Ranges for Species'!I$9,'Control Data&amp;Habitat Comparison'!D276&lt;='Parameter Ranges for Species'!D$9),1,0)</f>
        <v>1</v>
      </c>
      <c r="W276">
        <f>IF(AND(E276&gt;='Parameter Ranges for Species'!J$9,'Control Data&amp;Habitat Comparison'!E276&lt;='Parameter Ranges for Species'!E$9),1,0)</f>
        <v>1</v>
      </c>
      <c r="X276">
        <f>IF(AND(F276&gt;='Parameter Ranges for Species'!K$9,'Control Data&amp;Habitat Comparison'!F276&lt;='Parameter Ranges for Species'!F$9),1,0)</f>
        <v>1</v>
      </c>
      <c r="Y276">
        <f t="shared" si="14"/>
        <v>5</v>
      </c>
      <c r="AF276">
        <f t="shared" si="12"/>
        <v>1</v>
      </c>
    </row>
    <row r="277" spans="1:33" x14ac:dyDescent="0.25">
      <c r="A277" t="s">
        <v>15</v>
      </c>
      <c r="B277">
        <v>38</v>
      </c>
      <c r="C277">
        <v>9.1440000000000007E-2</v>
      </c>
      <c r="D277">
        <v>0.47058823529411764</v>
      </c>
      <c r="E277">
        <v>32</v>
      </c>
      <c r="F277">
        <v>3</v>
      </c>
      <c r="H277">
        <f>IF(AND(B277&gt;='Parameter Ranges for Species'!G$17,'Control Data&amp;Habitat Comparison'!B277&lt;='Parameter Ranges for Species'!B$17),1,0)</f>
        <v>1</v>
      </c>
      <c r="I277">
        <f>IF(AND(C277&gt;='Parameter Ranges for Species'!H$17,'Control Data&amp;Habitat Comparison'!C277&lt;='Parameter Ranges for Species'!C$17),1,0)</f>
        <v>1</v>
      </c>
      <c r="J277">
        <f>IF(AND(D277&gt;='Parameter Ranges for Species'!I$17,'Control Data&amp;Habitat Comparison'!D277&lt;='Parameter Ranges for Species'!D$17),1,0)</f>
        <v>1</v>
      </c>
      <c r="K277">
        <f>IF(AND(E277&gt;='Parameter Ranges for Species'!J$17,'Control Data&amp;Habitat Comparison'!E277&lt;='Parameter Ranges for Species'!E$17),1,0)</f>
        <v>1</v>
      </c>
      <c r="L277">
        <f>IF(AND(F277&gt;='Parameter Ranges for Species'!K$17,'Control Data&amp;Habitat Comparison'!F277&lt;='Parameter Ranges for Species'!F$17),1,0)</f>
        <v>1</v>
      </c>
      <c r="M277">
        <f t="shared" si="13"/>
        <v>5</v>
      </c>
      <c r="T277">
        <f>IF(AND(B277&gt;='Parameter Ranges for Species'!G$9,'Control Data&amp;Habitat Comparison'!B277&lt;='Parameter Ranges for Species'!B$9),1,0)</f>
        <v>1</v>
      </c>
      <c r="U277">
        <f>IF(AND(C277&gt;='Parameter Ranges for Species'!H$9,'Control Data&amp;Habitat Comparison'!C277&lt;='Parameter Ranges for Species'!C$9),1,0)</f>
        <v>1</v>
      </c>
      <c r="V277">
        <f>IF(AND(D277&gt;='Parameter Ranges for Species'!I$9,'Control Data&amp;Habitat Comparison'!D277&lt;='Parameter Ranges for Species'!D$9),1,0)</f>
        <v>1</v>
      </c>
      <c r="W277">
        <f>IF(AND(E277&gt;='Parameter Ranges for Species'!J$9,'Control Data&amp;Habitat Comparison'!E277&lt;='Parameter Ranges for Species'!E$9),1,0)</f>
        <v>1</v>
      </c>
      <c r="X277">
        <f>IF(AND(F277&gt;='Parameter Ranges for Species'!K$9,'Control Data&amp;Habitat Comparison'!F277&lt;='Parameter Ranges for Species'!F$9),1,0)</f>
        <v>1</v>
      </c>
      <c r="Y277">
        <f t="shared" si="14"/>
        <v>5</v>
      </c>
      <c r="AF277">
        <f t="shared" si="12"/>
        <v>1</v>
      </c>
    </row>
    <row r="278" spans="1:33" x14ac:dyDescent="0.25">
      <c r="A278" t="s">
        <v>15</v>
      </c>
      <c r="B278">
        <v>47</v>
      </c>
      <c r="C278">
        <v>6.0960000000000007E-2</v>
      </c>
      <c r="D278">
        <v>0.36678200692041518</v>
      </c>
      <c r="E278">
        <v>46</v>
      </c>
      <c r="F278">
        <v>3</v>
      </c>
      <c r="H278">
        <f>IF(AND(B278&gt;='Parameter Ranges for Species'!G$17,'Control Data&amp;Habitat Comparison'!B278&lt;='Parameter Ranges for Species'!B$17),1,0)</f>
        <v>1</v>
      </c>
      <c r="I278">
        <f>IF(AND(C278&gt;='Parameter Ranges for Species'!H$17,'Control Data&amp;Habitat Comparison'!C278&lt;='Parameter Ranges for Species'!C$17),1,0)</f>
        <v>1</v>
      </c>
      <c r="J278">
        <f>IF(AND(D278&gt;='Parameter Ranges for Species'!I$17,'Control Data&amp;Habitat Comparison'!D278&lt;='Parameter Ranges for Species'!D$17),1,0)</f>
        <v>1</v>
      </c>
      <c r="K278">
        <f>IF(AND(E278&gt;='Parameter Ranges for Species'!J$17,'Control Data&amp;Habitat Comparison'!E278&lt;='Parameter Ranges for Species'!E$17),1,0)</f>
        <v>1</v>
      </c>
      <c r="L278">
        <f>IF(AND(F278&gt;='Parameter Ranges for Species'!K$17,'Control Data&amp;Habitat Comparison'!F278&lt;='Parameter Ranges for Species'!F$17),1,0)</f>
        <v>1</v>
      </c>
      <c r="M278">
        <f t="shared" si="13"/>
        <v>5</v>
      </c>
      <c r="T278">
        <f>IF(AND(B278&gt;='Parameter Ranges for Species'!G$9,'Control Data&amp;Habitat Comparison'!B278&lt;='Parameter Ranges for Species'!B$9),1,0)</f>
        <v>0</v>
      </c>
      <c r="U278">
        <f>IF(AND(C278&gt;='Parameter Ranges for Species'!H$9,'Control Data&amp;Habitat Comparison'!C278&lt;='Parameter Ranges for Species'!C$9),1,0)</f>
        <v>1</v>
      </c>
      <c r="V278">
        <f>IF(AND(D278&gt;='Parameter Ranges for Species'!I$9,'Control Data&amp;Habitat Comparison'!D278&lt;='Parameter Ranges for Species'!D$9),1,0)</f>
        <v>1</v>
      </c>
      <c r="W278">
        <f>IF(AND(E278&gt;='Parameter Ranges for Species'!J$9,'Control Data&amp;Habitat Comparison'!E278&lt;='Parameter Ranges for Species'!E$9),1,0)</f>
        <v>1</v>
      </c>
      <c r="X278">
        <f>IF(AND(F278&gt;='Parameter Ranges for Species'!K$9,'Control Data&amp;Habitat Comparison'!F278&lt;='Parameter Ranges for Species'!F$9),1,0)</f>
        <v>1</v>
      </c>
      <c r="Y278">
        <f t="shared" si="14"/>
        <v>4</v>
      </c>
      <c r="AF278">
        <f t="shared" si="12"/>
        <v>1</v>
      </c>
    </row>
    <row r="279" spans="1:33" x14ac:dyDescent="0.25">
      <c r="A279" t="s">
        <v>15</v>
      </c>
      <c r="B279">
        <v>12</v>
      </c>
      <c r="C279">
        <v>0.82296000000000014</v>
      </c>
      <c r="D279">
        <v>0.42214532871972321</v>
      </c>
      <c r="E279">
        <v>56</v>
      </c>
      <c r="F279">
        <v>5</v>
      </c>
      <c r="H279">
        <f>IF(AND(B279&gt;='Parameter Ranges for Species'!G$17,'Control Data&amp;Habitat Comparison'!B279&lt;='Parameter Ranges for Species'!B$17),1,0)</f>
        <v>0</v>
      </c>
      <c r="I279">
        <f>IF(AND(C279&gt;='Parameter Ranges for Species'!H$17,'Control Data&amp;Habitat Comparison'!C279&lt;='Parameter Ranges for Species'!C$17),1,0)</f>
        <v>0</v>
      </c>
      <c r="J279">
        <f>IF(AND(D279&gt;='Parameter Ranges for Species'!I$17,'Control Data&amp;Habitat Comparison'!D279&lt;='Parameter Ranges for Species'!D$17),1,0)</f>
        <v>1</v>
      </c>
      <c r="K279">
        <f>IF(AND(E279&gt;='Parameter Ranges for Species'!J$17,'Control Data&amp;Habitat Comparison'!E279&lt;='Parameter Ranges for Species'!E$17),1,0)</f>
        <v>1</v>
      </c>
      <c r="L279">
        <f>IF(AND(F279&gt;='Parameter Ranges for Species'!K$17,'Control Data&amp;Habitat Comparison'!F279&lt;='Parameter Ranges for Species'!F$17),1,0)</f>
        <v>1</v>
      </c>
      <c r="M279">
        <f t="shared" si="13"/>
        <v>3</v>
      </c>
      <c r="T279">
        <f>IF(AND(B279&gt;='Parameter Ranges for Species'!G$9,'Control Data&amp;Habitat Comparison'!B279&lt;='Parameter Ranges for Species'!B$9),1,0)</f>
        <v>1</v>
      </c>
      <c r="U279">
        <f>IF(AND(C279&gt;='Parameter Ranges for Species'!H$9,'Control Data&amp;Habitat Comparison'!C279&lt;='Parameter Ranges for Species'!C$9),1,0)</f>
        <v>0</v>
      </c>
      <c r="V279">
        <f>IF(AND(D279&gt;='Parameter Ranges for Species'!I$9,'Control Data&amp;Habitat Comparison'!D279&lt;='Parameter Ranges for Species'!D$9),1,0)</f>
        <v>1</v>
      </c>
      <c r="W279">
        <f>IF(AND(E279&gt;='Parameter Ranges for Species'!J$9,'Control Data&amp;Habitat Comparison'!E279&lt;='Parameter Ranges for Species'!E$9),1,0)</f>
        <v>1</v>
      </c>
      <c r="X279">
        <f>IF(AND(F279&gt;='Parameter Ranges for Species'!K$9,'Control Data&amp;Habitat Comparison'!F279&lt;='Parameter Ranges for Species'!F$9),1,0)</f>
        <v>1</v>
      </c>
      <c r="Y279">
        <f t="shared" si="14"/>
        <v>4</v>
      </c>
      <c r="AF279">
        <f t="shared" si="12"/>
        <v>0</v>
      </c>
    </row>
    <row r="280" spans="1:33" x14ac:dyDescent="0.25">
      <c r="A280" t="s">
        <v>15</v>
      </c>
      <c r="B280">
        <v>51</v>
      </c>
      <c r="C280">
        <v>0.24384000000000003</v>
      </c>
      <c r="D280">
        <v>0.38754325259515571</v>
      </c>
      <c r="E280">
        <v>79</v>
      </c>
      <c r="F280">
        <v>3</v>
      </c>
      <c r="H280">
        <f>IF(AND(B280&gt;='Parameter Ranges for Species'!G$17,'Control Data&amp;Habitat Comparison'!B280&lt;='Parameter Ranges for Species'!B$17),1,0)</f>
        <v>1</v>
      </c>
      <c r="I280">
        <f>IF(AND(C280&gt;='Parameter Ranges for Species'!H$17,'Control Data&amp;Habitat Comparison'!C280&lt;='Parameter Ranges for Species'!C$17),1,0)</f>
        <v>1</v>
      </c>
      <c r="J280">
        <f>IF(AND(D280&gt;='Parameter Ranges for Species'!I$17,'Control Data&amp;Habitat Comparison'!D280&lt;='Parameter Ranges for Species'!D$17),1,0)</f>
        <v>1</v>
      </c>
      <c r="K280">
        <f>IF(AND(E280&gt;='Parameter Ranges for Species'!J$17,'Control Data&amp;Habitat Comparison'!E280&lt;='Parameter Ranges for Species'!E$17),1,0)</f>
        <v>1</v>
      </c>
      <c r="L280">
        <f>IF(AND(F280&gt;='Parameter Ranges for Species'!K$17,'Control Data&amp;Habitat Comparison'!F280&lt;='Parameter Ranges for Species'!F$17),1,0)</f>
        <v>1</v>
      </c>
      <c r="M280">
        <f t="shared" si="13"/>
        <v>5</v>
      </c>
      <c r="T280">
        <f>IF(AND(B280&gt;='Parameter Ranges for Species'!G$9,'Control Data&amp;Habitat Comparison'!B280&lt;='Parameter Ranges for Species'!B$9),1,0)</f>
        <v>0</v>
      </c>
      <c r="U280">
        <f>IF(AND(C280&gt;='Parameter Ranges for Species'!H$9,'Control Data&amp;Habitat Comparison'!C280&lt;='Parameter Ranges for Species'!C$9),1,0)</f>
        <v>1</v>
      </c>
      <c r="V280">
        <f>IF(AND(D280&gt;='Parameter Ranges for Species'!I$9,'Control Data&amp;Habitat Comparison'!D280&lt;='Parameter Ranges for Species'!D$9),1,0)</f>
        <v>1</v>
      </c>
      <c r="W280">
        <f>IF(AND(E280&gt;='Parameter Ranges for Species'!J$9,'Control Data&amp;Habitat Comparison'!E280&lt;='Parameter Ranges for Species'!E$9),1,0)</f>
        <v>1</v>
      </c>
      <c r="X280">
        <f>IF(AND(F280&gt;='Parameter Ranges for Species'!K$9,'Control Data&amp;Habitat Comparison'!F280&lt;='Parameter Ranges for Species'!F$9),1,0)</f>
        <v>1</v>
      </c>
      <c r="Y280">
        <f t="shared" si="14"/>
        <v>4</v>
      </c>
      <c r="AF280">
        <f t="shared" si="12"/>
        <v>1</v>
      </c>
    </row>
    <row r="281" spans="1:33" x14ac:dyDescent="0.25">
      <c r="A281" t="s">
        <v>15</v>
      </c>
      <c r="B281">
        <v>9</v>
      </c>
      <c r="C281">
        <v>6.0960000000000007E-2</v>
      </c>
      <c r="D281">
        <v>0.30276816608996537</v>
      </c>
      <c r="E281">
        <v>84</v>
      </c>
      <c r="F281">
        <v>5</v>
      </c>
      <c r="H281">
        <f>IF(AND(B281&gt;='Parameter Ranges for Species'!G$17,'Control Data&amp;Habitat Comparison'!B281&lt;='Parameter Ranges for Species'!B$17),1,0)</f>
        <v>0</v>
      </c>
      <c r="I281">
        <f>IF(AND(C281&gt;='Parameter Ranges for Species'!H$17,'Control Data&amp;Habitat Comparison'!C281&lt;='Parameter Ranges for Species'!C$17),1,0)</f>
        <v>1</v>
      </c>
      <c r="J281">
        <f>IF(AND(D281&gt;='Parameter Ranges for Species'!I$17,'Control Data&amp;Habitat Comparison'!D281&lt;='Parameter Ranges for Species'!D$17),1,0)</f>
        <v>1</v>
      </c>
      <c r="K281">
        <f>IF(AND(E281&gt;='Parameter Ranges for Species'!J$17,'Control Data&amp;Habitat Comparison'!E281&lt;='Parameter Ranges for Species'!E$17),1,0)</f>
        <v>1</v>
      </c>
      <c r="L281">
        <f>IF(AND(F281&gt;='Parameter Ranges for Species'!K$17,'Control Data&amp;Habitat Comparison'!F281&lt;='Parameter Ranges for Species'!F$17),1,0)</f>
        <v>1</v>
      </c>
      <c r="M281">
        <f t="shared" si="13"/>
        <v>4</v>
      </c>
      <c r="T281">
        <f>IF(AND(B281&gt;='Parameter Ranges for Species'!G$9,'Control Data&amp;Habitat Comparison'!B281&lt;='Parameter Ranges for Species'!B$9),1,0)</f>
        <v>0</v>
      </c>
      <c r="U281">
        <f>IF(AND(C281&gt;='Parameter Ranges for Species'!H$9,'Control Data&amp;Habitat Comparison'!C281&lt;='Parameter Ranges for Species'!C$9),1,0)</f>
        <v>1</v>
      </c>
      <c r="V281">
        <f>IF(AND(D281&gt;='Parameter Ranges for Species'!I$9,'Control Data&amp;Habitat Comparison'!D281&lt;='Parameter Ranges for Species'!D$9),1,0)</f>
        <v>1</v>
      </c>
      <c r="W281">
        <f>IF(AND(E281&gt;='Parameter Ranges for Species'!J$9,'Control Data&amp;Habitat Comparison'!E281&lt;='Parameter Ranges for Species'!E$9),1,0)</f>
        <v>1</v>
      </c>
      <c r="X281">
        <f>IF(AND(F281&gt;='Parameter Ranges for Species'!K$9,'Control Data&amp;Habitat Comparison'!F281&lt;='Parameter Ranges for Species'!F$9),1,0)</f>
        <v>1</v>
      </c>
      <c r="Y281">
        <f t="shared" si="14"/>
        <v>4</v>
      </c>
      <c r="AF281">
        <f t="shared" si="12"/>
        <v>1</v>
      </c>
    </row>
    <row r="282" spans="1:33" x14ac:dyDescent="0.25">
      <c r="A282" t="s">
        <v>17</v>
      </c>
      <c r="B282">
        <v>35</v>
      </c>
      <c r="C282">
        <v>0</v>
      </c>
      <c r="D282">
        <v>2.1911718005716008E-2</v>
      </c>
      <c r="E282">
        <v>86</v>
      </c>
      <c r="F282">
        <v>1</v>
      </c>
      <c r="H282">
        <f>IF(AND(B282&gt;='Parameter Ranges for Species'!G$15,'Control Data&amp;Habitat Comparison'!B282&lt;='Parameter Ranges for Species'!B$15),1,0)</f>
        <v>1</v>
      </c>
      <c r="I282">
        <f>IF(AND(C282&gt;='Parameter Ranges for Species'!H$15,'Control Data&amp;Habitat Comparison'!C282&lt;='Parameter Ranges for Species'!C$15),1,0)</f>
        <v>0</v>
      </c>
      <c r="J282">
        <f>IF(AND(D282&gt;='Parameter Ranges for Species'!I$15,'Control Data&amp;Habitat Comparison'!D282&lt;='Parameter Ranges for Species'!D$15),1,0)</f>
        <v>0</v>
      </c>
      <c r="K282">
        <f>IF(AND(E282&gt;='Parameter Ranges for Species'!J$15,'Control Data&amp;Habitat Comparison'!E282&lt;='Parameter Ranges for Species'!E$15),1,0)</f>
        <v>1</v>
      </c>
      <c r="L282">
        <f>IF(AND(F282&gt;='Parameter Ranges for Species'!K$15,'Control Data&amp;Habitat Comparison'!F282&lt;='Parameter Ranges for Species'!F$15),1,0)</f>
        <v>0</v>
      </c>
      <c r="M282">
        <f t="shared" si="13"/>
        <v>2</v>
      </c>
      <c r="N282">
        <f>COUNTIF($M282:$M321,5)</f>
        <v>3</v>
      </c>
      <c r="O282">
        <f>COUNTIF($M282:$M321,4)</f>
        <v>11</v>
      </c>
      <c r="P282">
        <f>COUNTIF($M282:$M321,3)</f>
        <v>20</v>
      </c>
      <c r="Q282">
        <f>COUNTIF($M282:$M321,2)</f>
        <v>5</v>
      </c>
      <c r="R282">
        <f>COUNTIF($M282:$M321,1)</f>
        <v>1</v>
      </c>
      <c r="S282">
        <f>COUNTIF($M282:$M321,0)</f>
        <v>0</v>
      </c>
      <c r="T282">
        <f>IF(AND(B282&gt;='Parameter Ranges for Species'!G$10,'Control Data&amp;Habitat Comparison'!B282&lt;='Parameter Ranges for Species'!B$10),1,0)</f>
        <v>1</v>
      </c>
      <c r="U282">
        <f>IF(AND(C282&gt;='Parameter Ranges for Species'!H$10,'Control Data&amp;Habitat Comparison'!C282&lt;='Parameter Ranges for Species'!C$10),1,0)</f>
        <v>1</v>
      </c>
      <c r="V282">
        <f>IF(AND(D282&gt;='Parameter Ranges for Species'!I$10,'Control Data&amp;Habitat Comparison'!D282&lt;='Parameter Ranges for Species'!D$10),1,0)</f>
        <v>0</v>
      </c>
      <c r="W282">
        <f>IF(AND(E282&gt;='Parameter Ranges for Species'!J$10,'Control Data&amp;Habitat Comparison'!E282&lt;='Parameter Ranges for Species'!E$10),1,0)</f>
        <v>1</v>
      </c>
      <c r="X282">
        <f>IF(AND(F282&gt;='Parameter Ranges for Species'!K$10,'Control Data&amp;Habitat Comparison'!F282&lt;='Parameter Ranges for Species'!F$10),1,0)</f>
        <v>1</v>
      </c>
      <c r="Y282">
        <f t="shared" si="14"/>
        <v>4</v>
      </c>
      <c r="Z282">
        <f>COUNTIF($Y282:$Y321,5)</f>
        <v>24</v>
      </c>
      <c r="AA282">
        <f>COUNTIF($Y282:$Y321,4)</f>
        <v>14</v>
      </c>
      <c r="AB282">
        <f>COUNTIF($Y282:$Y321,3)</f>
        <v>2</v>
      </c>
      <c r="AC282">
        <f>COUNTIF($Y282:$Y321,2)</f>
        <v>0</v>
      </c>
      <c r="AD282">
        <f>COUNTIF($Y282:$Y321,1)</f>
        <v>0</v>
      </c>
      <c r="AE282">
        <f>COUNTIF($Y282:$Y321,0)</f>
        <v>0</v>
      </c>
      <c r="AF282">
        <f t="shared" si="12"/>
        <v>0</v>
      </c>
      <c r="AG282">
        <f>SUM(AF282:AF321)</f>
        <v>14</v>
      </c>
    </row>
    <row r="283" spans="1:33" x14ac:dyDescent="0.25">
      <c r="A283" t="s">
        <v>17</v>
      </c>
      <c r="B283">
        <v>12</v>
      </c>
      <c r="C283">
        <v>0.21335999999999999</v>
      </c>
      <c r="D283">
        <v>0.244522070498571</v>
      </c>
      <c r="E283">
        <v>4</v>
      </c>
      <c r="F283">
        <v>3</v>
      </c>
      <c r="H283">
        <f>IF(AND(B283&gt;='Parameter Ranges for Species'!G$15,'Control Data&amp;Habitat Comparison'!B283&lt;='Parameter Ranges for Species'!B$15),1,0)</f>
        <v>0</v>
      </c>
      <c r="I283">
        <f>IF(AND(C283&gt;='Parameter Ranges for Species'!H$15,'Control Data&amp;Habitat Comparison'!C283&lt;='Parameter Ranges for Species'!C$15),1,0)</f>
        <v>1</v>
      </c>
      <c r="J283">
        <f>IF(AND(D283&gt;='Parameter Ranges for Species'!I$15,'Control Data&amp;Habitat Comparison'!D283&lt;='Parameter Ranges for Species'!D$15),1,0)</f>
        <v>1</v>
      </c>
      <c r="K283">
        <f>IF(AND(E283&gt;='Parameter Ranges for Species'!J$15,'Control Data&amp;Habitat Comparison'!E283&lt;='Parameter Ranges for Species'!E$15),1,0)</f>
        <v>1</v>
      </c>
      <c r="L283">
        <f>IF(AND(F283&gt;='Parameter Ranges for Species'!K$15,'Control Data&amp;Habitat Comparison'!F283&lt;='Parameter Ranges for Species'!F$15),1,0)</f>
        <v>1</v>
      </c>
      <c r="M283">
        <f t="shared" si="13"/>
        <v>4</v>
      </c>
      <c r="T283">
        <f>IF(AND(B283&gt;='Parameter Ranges for Species'!G$10,'Control Data&amp;Habitat Comparison'!B283&lt;='Parameter Ranges for Species'!B$10),1,0)</f>
        <v>1</v>
      </c>
      <c r="U283">
        <f>IF(AND(C283&gt;='Parameter Ranges for Species'!H$10,'Control Data&amp;Habitat Comparison'!C283&lt;='Parameter Ranges for Species'!C$10),1,0)</f>
        <v>1</v>
      </c>
      <c r="V283">
        <f>IF(AND(D283&gt;='Parameter Ranges for Species'!I$10,'Control Data&amp;Habitat Comparison'!D283&lt;='Parameter Ranges for Species'!D$10),1,0)</f>
        <v>1</v>
      </c>
      <c r="W283">
        <f>IF(AND(E283&gt;='Parameter Ranges for Species'!J$10,'Control Data&amp;Habitat Comparison'!E283&lt;='Parameter Ranges for Species'!E$10),1,0)</f>
        <v>1</v>
      </c>
      <c r="X283">
        <f>IF(AND(F283&gt;='Parameter Ranges for Species'!K$10,'Control Data&amp;Habitat Comparison'!F283&lt;='Parameter Ranges for Species'!F$10),1,0)</f>
        <v>1</v>
      </c>
      <c r="Y283">
        <f t="shared" si="14"/>
        <v>5</v>
      </c>
      <c r="AF283">
        <f t="shared" si="12"/>
        <v>1</v>
      </c>
    </row>
    <row r="284" spans="1:33" x14ac:dyDescent="0.25">
      <c r="A284" t="s">
        <v>17</v>
      </c>
      <c r="B284">
        <v>5.7</v>
      </c>
      <c r="C284">
        <v>0.21335999999999999</v>
      </c>
      <c r="D284">
        <v>0.47951730708161322</v>
      </c>
      <c r="E284">
        <v>19</v>
      </c>
      <c r="F284">
        <v>3</v>
      </c>
      <c r="H284">
        <f>IF(AND(B284&gt;='Parameter Ranges for Species'!G$15,'Control Data&amp;Habitat Comparison'!B284&lt;='Parameter Ranges for Species'!B$15),1,0)</f>
        <v>0</v>
      </c>
      <c r="I284">
        <f>IF(AND(C284&gt;='Parameter Ranges for Species'!H$15,'Control Data&amp;Habitat Comparison'!C284&lt;='Parameter Ranges for Species'!C$15),1,0)</f>
        <v>1</v>
      </c>
      <c r="J284">
        <f>IF(AND(D284&gt;='Parameter Ranges for Species'!I$15,'Control Data&amp;Habitat Comparison'!D284&lt;='Parameter Ranges for Species'!D$15),1,0)</f>
        <v>0</v>
      </c>
      <c r="K284">
        <f>IF(AND(E284&gt;='Parameter Ranges for Species'!J$15,'Control Data&amp;Habitat Comparison'!E284&lt;='Parameter Ranges for Species'!E$15),1,0)</f>
        <v>1</v>
      </c>
      <c r="L284">
        <f>IF(AND(F284&gt;='Parameter Ranges for Species'!K$15,'Control Data&amp;Habitat Comparison'!F284&lt;='Parameter Ranges for Species'!F$15),1,0)</f>
        <v>1</v>
      </c>
      <c r="M284">
        <f t="shared" si="13"/>
        <v>3</v>
      </c>
      <c r="T284">
        <f>IF(AND(B284&gt;='Parameter Ranges for Species'!G$10,'Control Data&amp;Habitat Comparison'!B284&lt;='Parameter Ranges for Species'!B$10),1,0)</f>
        <v>0</v>
      </c>
      <c r="U284">
        <f>IF(AND(C284&gt;='Parameter Ranges for Species'!H$10,'Control Data&amp;Habitat Comparison'!C284&lt;='Parameter Ranges for Species'!C$10),1,0)</f>
        <v>1</v>
      </c>
      <c r="V284">
        <f>IF(AND(D284&gt;='Parameter Ranges for Species'!I$10,'Control Data&amp;Habitat Comparison'!D284&lt;='Parameter Ranges for Species'!D$10),1,0)</f>
        <v>0</v>
      </c>
      <c r="W284">
        <f>IF(AND(E284&gt;='Parameter Ranges for Species'!J$10,'Control Data&amp;Habitat Comparison'!E284&lt;='Parameter Ranges for Species'!E$10),1,0)</f>
        <v>1</v>
      </c>
      <c r="X284">
        <f>IF(AND(F284&gt;='Parameter Ranges for Species'!K$10,'Control Data&amp;Habitat Comparison'!F284&lt;='Parameter Ranges for Species'!F$10),1,0)</f>
        <v>1</v>
      </c>
      <c r="Y284">
        <f t="shared" si="14"/>
        <v>3</v>
      </c>
      <c r="AF284">
        <f t="shared" si="12"/>
        <v>0</v>
      </c>
    </row>
    <row r="285" spans="1:33" x14ac:dyDescent="0.25">
      <c r="A285" t="s">
        <v>17</v>
      </c>
      <c r="B285">
        <v>22</v>
      </c>
      <c r="C285">
        <v>0.70104</v>
      </c>
      <c r="D285">
        <v>0.21594156875198478</v>
      </c>
      <c r="E285">
        <v>0</v>
      </c>
      <c r="F285">
        <v>3</v>
      </c>
      <c r="H285">
        <f>IF(AND(B285&gt;='Parameter Ranges for Species'!G$15,'Control Data&amp;Habitat Comparison'!B285&lt;='Parameter Ranges for Species'!B$15),1,0)</f>
        <v>1</v>
      </c>
      <c r="I285">
        <f>IF(AND(C285&gt;='Parameter Ranges for Species'!H$15,'Control Data&amp;Habitat Comparison'!C285&lt;='Parameter Ranges for Species'!C$15),1,0)</f>
        <v>1</v>
      </c>
      <c r="J285">
        <f>IF(AND(D285&gt;='Parameter Ranges for Species'!I$15,'Control Data&amp;Habitat Comparison'!D285&lt;='Parameter Ranges for Species'!D$15),1,0)</f>
        <v>1</v>
      </c>
      <c r="K285">
        <f>IF(AND(E285&gt;='Parameter Ranges for Species'!J$15,'Control Data&amp;Habitat Comparison'!E285&lt;='Parameter Ranges for Species'!E$15),1,0)</f>
        <v>1</v>
      </c>
      <c r="L285">
        <f>IF(AND(F285&gt;='Parameter Ranges for Species'!K$15,'Control Data&amp;Habitat Comparison'!F285&lt;='Parameter Ranges for Species'!F$15),1,0)</f>
        <v>1</v>
      </c>
      <c r="M285">
        <f t="shared" si="13"/>
        <v>5</v>
      </c>
      <c r="T285">
        <f>IF(AND(B285&gt;='Parameter Ranges for Species'!G$10,'Control Data&amp;Habitat Comparison'!B285&lt;='Parameter Ranges for Species'!B$10),1,0)</f>
        <v>1</v>
      </c>
      <c r="U285">
        <f>IF(AND(C285&gt;='Parameter Ranges for Species'!H$10,'Control Data&amp;Habitat Comparison'!C285&lt;='Parameter Ranges for Species'!C$10),1,0)</f>
        <v>0</v>
      </c>
      <c r="V285">
        <f>IF(AND(D285&gt;='Parameter Ranges for Species'!I$10,'Control Data&amp;Habitat Comparison'!D285&lt;='Parameter Ranges for Species'!D$10),1,0)</f>
        <v>1</v>
      </c>
      <c r="W285">
        <f>IF(AND(E285&gt;='Parameter Ranges for Species'!J$10,'Control Data&amp;Habitat Comparison'!E285&lt;='Parameter Ranges for Species'!E$10),1,0)</f>
        <v>1</v>
      </c>
      <c r="X285">
        <f>IF(AND(F285&gt;='Parameter Ranges for Species'!K$10,'Control Data&amp;Habitat Comparison'!F285&lt;='Parameter Ranges for Species'!F$10),1,0)</f>
        <v>1</v>
      </c>
      <c r="Y285">
        <f t="shared" si="14"/>
        <v>4</v>
      </c>
      <c r="AF285">
        <f t="shared" si="12"/>
        <v>1</v>
      </c>
    </row>
    <row r="286" spans="1:33" x14ac:dyDescent="0.25">
      <c r="A286" t="s">
        <v>17</v>
      </c>
      <c r="B286">
        <v>5</v>
      </c>
      <c r="C286">
        <v>0.57911999999999997</v>
      </c>
      <c r="D286">
        <v>0.44109241028898061</v>
      </c>
      <c r="E286">
        <v>34</v>
      </c>
      <c r="F286">
        <v>4</v>
      </c>
      <c r="H286">
        <f>IF(AND(B286&gt;='Parameter Ranges for Species'!G$15,'Control Data&amp;Habitat Comparison'!B286&lt;='Parameter Ranges for Species'!B$15),1,0)</f>
        <v>0</v>
      </c>
      <c r="I286">
        <f>IF(AND(C286&gt;='Parameter Ranges for Species'!H$15,'Control Data&amp;Habitat Comparison'!C286&lt;='Parameter Ranges for Species'!C$15),1,0)</f>
        <v>1</v>
      </c>
      <c r="J286">
        <f>IF(AND(D286&gt;='Parameter Ranges for Species'!I$15,'Control Data&amp;Habitat Comparison'!D286&lt;='Parameter Ranges for Species'!D$15),1,0)</f>
        <v>1</v>
      </c>
      <c r="K286">
        <f>IF(AND(E286&gt;='Parameter Ranges for Species'!J$15,'Control Data&amp;Habitat Comparison'!E286&lt;='Parameter Ranges for Species'!E$15),1,0)</f>
        <v>1</v>
      </c>
      <c r="L286">
        <f>IF(AND(F286&gt;='Parameter Ranges for Species'!K$15,'Control Data&amp;Habitat Comparison'!F286&lt;='Parameter Ranges for Species'!F$15),1,0)</f>
        <v>1</v>
      </c>
      <c r="M286">
        <f t="shared" si="13"/>
        <v>4</v>
      </c>
      <c r="T286">
        <f>IF(AND(B286&gt;='Parameter Ranges for Species'!G$10,'Control Data&amp;Habitat Comparison'!B286&lt;='Parameter Ranges for Species'!B$10),1,0)</f>
        <v>0</v>
      </c>
      <c r="U286">
        <f>IF(AND(C286&gt;='Parameter Ranges for Species'!H$10,'Control Data&amp;Habitat Comparison'!C286&lt;='Parameter Ranges for Species'!C$10),1,0)</f>
        <v>1</v>
      </c>
      <c r="V286">
        <f>IF(AND(D286&gt;='Parameter Ranges for Species'!I$10,'Control Data&amp;Habitat Comparison'!D286&lt;='Parameter Ranges for Species'!D$10),1,0)</f>
        <v>1</v>
      </c>
      <c r="W286">
        <f>IF(AND(E286&gt;='Parameter Ranges for Species'!J$10,'Control Data&amp;Habitat Comparison'!E286&lt;='Parameter Ranges for Species'!E$10),1,0)</f>
        <v>1</v>
      </c>
      <c r="X286">
        <f>IF(AND(F286&gt;='Parameter Ranges for Species'!K$10,'Control Data&amp;Habitat Comparison'!F286&lt;='Parameter Ranges for Species'!F$10),1,0)</f>
        <v>1</v>
      </c>
      <c r="Y286">
        <f t="shared" si="14"/>
        <v>4</v>
      </c>
      <c r="AF286">
        <f t="shared" si="12"/>
        <v>1</v>
      </c>
    </row>
    <row r="287" spans="1:33" x14ac:dyDescent="0.25">
      <c r="A287" t="s">
        <v>17</v>
      </c>
      <c r="B287">
        <v>8</v>
      </c>
      <c r="C287">
        <v>0.45720000000000005</v>
      </c>
      <c r="D287">
        <v>5.7161003493172442E-2</v>
      </c>
      <c r="E287">
        <v>46</v>
      </c>
      <c r="F287">
        <v>3</v>
      </c>
      <c r="H287">
        <f>IF(AND(B287&gt;='Parameter Ranges for Species'!G$15,'Control Data&amp;Habitat Comparison'!B287&lt;='Parameter Ranges for Species'!B$15),1,0)</f>
        <v>0</v>
      </c>
      <c r="I287">
        <f>IF(AND(C287&gt;='Parameter Ranges for Species'!H$15,'Control Data&amp;Habitat Comparison'!C287&lt;='Parameter Ranges for Species'!C$15),1,0)</f>
        <v>1</v>
      </c>
      <c r="J287">
        <f>IF(AND(D287&gt;='Parameter Ranges for Species'!I$15,'Control Data&amp;Habitat Comparison'!D287&lt;='Parameter Ranges for Species'!D$15),1,0)</f>
        <v>0</v>
      </c>
      <c r="K287">
        <f>IF(AND(E287&gt;='Parameter Ranges for Species'!J$15,'Control Data&amp;Habitat Comparison'!E287&lt;='Parameter Ranges for Species'!E$15),1,0)</f>
        <v>1</v>
      </c>
      <c r="L287">
        <f>IF(AND(F287&gt;='Parameter Ranges for Species'!K$15,'Control Data&amp;Habitat Comparison'!F287&lt;='Parameter Ranges for Species'!F$15),1,0)</f>
        <v>1</v>
      </c>
      <c r="M287">
        <f t="shared" si="13"/>
        <v>3</v>
      </c>
      <c r="T287">
        <f>IF(AND(B287&gt;='Parameter Ranges for Species'!G$10,'Control Data&amp;Habitat Comparison'!B287&lt;='Parameter Ranges for Species'!B$10),1,0)</f>
        <v>0</v>
      </c>
      <c r="U287">
        <f>IF(AND(C287&gt;='Parameter Ranges for Species'!H$10,'Control Data&amp;Habitat Comparison'!C287&lt;='Parameter Ranges for Species'!C$10),1,0)</f>
        <v>1</v>
      </c>
      <c r="V287">
        <f>IF(AND(D287&gt;='Parameter Ranges for Species'!I$10,'Control Data&amp;Habitat Comparison'!D287&lt;='Parameter Ranges for Species'!D$10),1,0)</f>
        <v>1</v>
      </c>
      <c r="W287">
        <f>IF(AND(E287&gt;='Parameter Ranges for Species'!J$10,'Control Data&amp;Habitat Comparison'!E287&lt;='Parameter Ranges for Species'!E$10),1,0)</f>
        <v>1</v>
      </c>
      <c r="X287">
        <f>IF(AND(F287&gt;='Parameter Ranges for Species'!K$10,'Control Data&amp;Habitat Comparison'!F287&lt;='Parameter Ranges for Species'!F$10),1,0)</f>
        <v>1</v>
      </c>
      <c r="Y287">
        <f t="shared" si="14"/>
        <v>4</v>
      </c>
      <c r="AF287">
        <f t="shared" si="12"/>
        <v>0</v>
      </c>
    </row>
    <row r="288" spans="1:33" x14ac:dyDescent="0.25">
      <c r="A288" t="s">
        <v>17</v>
      </c>
      <c r="B288">
        <v>9</v>
      </c>
      <c r="C288">
        <v>0.27432000000000001</v>
      </c>
      <c r="D288">
        <v>0.37122896157510321</v>
      </c>
      <c r="E288">
        <v>88</v>
      </c>
      <c r="F288">
        <v>1</v>
      </c>
      <c r="H288">
        <f>IF(AND(B288&gt;='Parameter Ranges for Species'!G$15,'Control Data&amp;Habitat Comparison'!B288&lt;='Parameter Ranges for Species'!B$15),1,0)</f>
        <v>0</v>
      </c>
      <c r="I288">
        <f>IF(AND(C288&gt;='Parameter Ranges for Species'!H$15,'Control Data&amp;Habitat Comparison'!C288&lt;='Parameter Ranges for Species'!C$15),1,0)</f>
        <v>1</v>
      </c>
      <c r="J288">
        <f>IF(AND(D288&gt;='Parameter Ranges for Species'!I$15,'Control Data&amp;Habitat Comparison'!D288&lt;='Parameter Ranges for Species'!D$15),1,0)</f>
        <v>1</v>
      </c>
      <c r="K288">
        <f>IF(AND(E288&gt;='Parameter Ranges for Species'!J$15,'Control Data&amp;Habitat Comparison'!E288&lt;='Parameter Ranges for Species'!E$15),1,0)</f>
        <v>1</v>
      </c>
      <c r="L288">
        <f>IF(AND(F288&gt;='Parameter Ranges for Species'!K$15,'Control Data&amp;Habitat Comparison'!F288&lt;='Parameter Ranges for Species'!F$15),1,0)</f>
        <v>0</v>
      </c>
      <c r="M288">
        <f t="shared" si="13"/>
        <v>3</v>
      </c>
      <c r="T288">
        <f>IF(AND(B288&gt;='Parameter Ranges for Species'!G$10,'Control Data&amp;Habitat Comparison'!B288&lt;='Parameter Ranges for Species'!B$10),1,0)</f>
        <v>0</v>
      </c>
      <c r="U288">
        <f>IF(AND(C288&gt;='Parameter Ranges for Species'!H$10,'Control Data&amp;Habitat Comparison'!C288&lt;='Parameter Ranges for Species'!C$10),1,0)</f>
        <v>1</v>
      </c>
      <c r="V288">
        <f>IF(AND(D288&gt;='Parameter Ranges for Species'!I$10,'Control Data&amp;Habitat Comparison'!D288&lt;='Parameter Ranges for Species'!D$10),1,0)</f>
        <v>1</v>
      </c>
      <c r="W288">
        <f>IF(AND(E288&gt;='Parameter Ranges for Species'!J$10,'Control Data&amp;Habitat Comparison'!E288&lt;='Parameter Ranges for Species'!E$10),1,0)</f>
        <v>1</v>
      </c>
      <c r="X288">
        <f>IF(AND(F288&gt;='Parameter Ranges for Species'!K$10,'Control Data&amp;Habitat Comparison'!F288&lt;='Parameter Ranges for Species'!F$10),1,0)</f>
        <v>1</v>
      </c>
      <c r="Y288">
        <f t="shared" si="14"/>
        <v>4</v>
      </c>
      <c r="AF288">
        <f t="shared" si="12"/>
        <v>0</v>
      </c>
    </row>
    <row r="289" spans="1:32" x14ac:dyDescent="0.25">
      <c r="A289" t="s">
        <v>17</v>
      </c>
      <c r="B289">
        <v>14</v>
      </c>
      <c r="C289">
        <v>0.24384000000000003</v>
      </c>
      <c r="D289">
        <v>0.11114639568116863</v>
      </c>
      <c r="E289">
        <v>88</v>
      </c>
      <c r="F289">
        <v>3</v>
      </c>
      <c r="H289">
        <f>IF(AND(B289&gt;='Parameter Ranges for Species'!G$15,'Control Data&amp;Habitat Comparison'!B289&lt;='Parameter Ranges for Species'!B$15),1,0)</f>
        <v>0</v>
      </c>
      <c r="I289">
        <f>IF(AND(C289&gt;='Parameter Ranges for Species'!H$15,'Control Data&amp;Habitat Comparison'!C289&lt;='Parameter Ranges for Species'!C$15),1,0)</f>
        <v>1</v>
      </c>
      <c r="J289">
        <f>IF(AND(D289&gt;='Parameter Ranges for Species'!I$15,'Control Data&amp;Habitat Comparison'!D289&lt;='Parameter Ranges for Species'!D$15),1,0)</f>
        <v>0</v>
      </c>
      <c r="K289">
        <f>IF(AND(E289&gt;='Parameter Ranges for Species'!J$15,'Control Data&amp;Habitat Comparison'!E289&lt;='Parameter Ranges for Species'!E$15),1,0)</f>
        <v>1</v>
      </c>
      <c r="L289">
        <f>IF(AND(F289&gt;='Parameter Ranges for Species'!K$15,'Control Data&amp;Habitat Comparison'!F289&lt;='Parameter Ranges for Species'!F$15),1,0)</f>
        <v>1</v>
      </c>
      <c r="M289">
        <f t="shared" si="13"/>
        <v>3</v>
      </c>
      <c r="T289">
        <f>IF(AND(B289&gt;='Parameter Ranges for Species'!G$10,'Control Data&amp;Habitat Comparison'!B289&lt;='Parameter Ranges for Species'!B$10),1,0)</f>
        <v>1</v>
      </c>
      <c r="U289">
        <f>IF(AND(C289&gt;='Parameter Ranges for Species'!H$10,'Control Data&amp;Habitat Comparison'!C289&lt;='Parameter Ranges for Species'!C$10),1,0)</f>
        <v>1</v>
      </c>
      <c r="V289">
        <f>IF(AND(D289&gt;='Parameter Ranges for Species'!I$10,'Control Data&amp;Habitat Comparison'!D289&lt;='Parameter Ranges for Species'!D$10),1,0)</f>
        <v>1</v>
      </c>
      <c r="W289">
        <f>IF(AND(E289&gt;='Parameter Ranges for Species'!J$10,'Control Data&amp;Habitat Comparison'!E289&lt;='Parameter Ranges for Species'!E$10),1,0)</f>
        <v>1</v>
      </c>
      <c r="X289">
        <f>IF(AND(F289&gt;='Parameter Ranges for Species'!K$10,'Control Data&amp;Habitat Comparison'!F289&lt;='Parameter Ranges for Species'!F$10),1,0)</f>
        <v>1</v>
      </c>
      <c r="Y289">
        <f t="shared" si="14"/>
        <v>5</v>
      </c>
      <c r="AF289">
        <f t="shared" si="12"/>
        <v>0</v>
      </c>
    </row>
    <row r="290" spans="1:32" x14ac:dyDescent="0.25">
      <c r="A290" t="s">
        <v>17</v>
      </c>
      <c r="B290">
        <v>11</v>
      </c>
      <c r="C290">
        <v>0.45720000000000005</v>
      </c>
      <c r="D290">
        <v>0.33312162591298822</v>
      </c>
      <c r="E290">
        <v>77</v>
      </c>
      <c r="F290">
        <v>3</v>
      </c>
      <c r="H290">
        <f>IF(AND(B290&gt;='Parameter Ranges for Species'!G$15,'Control Data&amp;Habitat Comparison'!B290&lt;='Parameter Ranges for Species'!B$15),1,0)</f>
        <v>0</v>
      </c>
      <c r="I290">
        <f>IF(AND(C290&gt;='Parameter Ranges for Species'!H$15,'Control Data&amp;Habitat Comparison'!C290&lt;='Parameter Ranges for Species'!C$15),1,0)</f>
        <v>1</v>
      </c>
      <c r="J290">
        <f>IF(AND(D290&gt;='Parameter Ranges for Species'!I$15,'Control Data&amp;Habitat Comparison'!D290&lt;='Parameter Ranges for Species'!D$15),1,0)</f>
        <v>1</v>
      </c>
      <c r="K290">
        <f>IF(AND(E290&gt;='Parameter Ranges for Species'!J$15,'Control Data&amp;Habitat Comparison'!E290&lt;='Parameter Ranges for Species'!E$15),1,0)</f>
        <v>1</v>
      </c>
      <c r="L290">
        <f>IF(AND(F290&gt;='Parameter Ranges for Species'!K$15,'Control Data&amp;Habitat Comparison'!F290&lt;='Parameter Ranges for Species'!F$15),1,0)</f>
        <v>1</v>
      </c>
      <c r="M290">
        <f t="shared" si="13"/>
        <v>4</v>
      </c>
      <c r="T290">
        <f>IF(AND(B290&gt;='Parameter Ranges for Species'!G$10,'Control Data&amp;Habitat Comparison'!B290&lt;='Parameter Ranges for Species'!B$10),1,0)</f>
        <v>1</v>
      </c>
      <c r="U290">
        <f>IF(AND(C290&gt;='Parameter Ranges for Species'!H$10,'Control Data&amp;Habitat Comparison'!C290&lt;='Parameter Ranges for Species'!C$10),1,0)</f>
        <v>1</v>
      </c>
      <c r="V290">
        <f>IF(AND(D290&gt;='Parameter Ranges for Species'!I$10,'Control Data&amp;Habitat Comparison'!D290&lt;='Parameter Ranges for Species'!D$10),1,0)</f>
        <v>1</v>
      </c>
      <c r="W290">
        <f>IF(AND(E290&gt;='Parameter Ranges for Species'!J$10,'Control Data&amp;Habitat Comparison'!E290&lt;='Parameter Ranges for Species'!E$10),1,0)</f>
        <v>1</v>
      </c>
      <c r="X290">
        <f>IF(AND(F290&gt;='Parameter Ranges for Species'!K$10,'Control Data&amp;Habitat Comparison'!F290&lt;='Parameter Ranges for Species'!F$10),1,0)</f>
        <v>1</v>
      </c>
      <c r="Y290">
        <f t="shared" si="14"/>
        <v>5</v>
      </c>
      <c r="AF290">
        <f t="shared" si="12"/>
        <v>1</v>
      </c>
    </row>
    <row r="291" spans="1:32" x14ac:dyDescent="0.25">
      <c r="A291" t="s">
        <v>17</v>
      </c>
      <c r="B291">
        <v>7</v>
      </c>
      <c r="C291">
        <v>9.1440000000000007E-2</v>
      </c>
      <c r="D291">
        <v>0.15878056525881235</v>
      </c>
      <c r="E291">
        <v>89</v>
      </c>
      <c r="F291">
        <v>3</v>
      </c>
      <c r="H291">
        <f>IF(AND(B291&gt;='Parameter Ranges for Species'!G$15,'Control Data&amp;Habitat Comparison'!B291&lt;='Parameter Ranges for Species'!B$15),1,0)</f>
        <v>0</v>
      </c>
      <c r="I291">
        <f>IF(AND(C291&gt;='Parameter Ranges for Species'!H$15,'Control Data&amp;Habitat Comparison'!C291&lt;='Parameter Ranges for Species'!C$15),1,0)</f>
        <v>0</v>
      </c>
      <c r="J291">
        <f>IF(AND(D291&gt;='Parameter Ranges for Species'!I$15,'Control Data&amp;Habitat Comparison'!D291&lt;='Parameter Ranges for Species'!D$15),1,0)</f>
        <v>1</v>
      </c>
      <c r="K291">
        <f>IF(AND(E291&gt;='Parameter Ranges for Species'!J$15,'Control Data&amp;Habitat Comparison'!E291&lt;='Parameter Ranges for Species'!E$15),1,0)</f>
        <v>1</v>
      </c>
      <c r="L291">
        <f>IF(AND(F291&gt;='Parameter Ranges for Species'!K$15,'Control Data&amp;Habitat Comparison'!F291&lt;='Parameter Ranges for Species'!F$15),1,0)</f>
        <v>1</v>
      </c>
      <c r="M291">
        <f t="shared" si="13"/>
        <v>3</v>
      </c>
      <c r="T291">
        <f>IF(AND(B291&gt;='Parameter Ranges for Species'!G$10,'Control Data&amp;Habitat Comparison'!B291&lt;='Parameter Ranges for Species'!B$10),1,0)</f>
        <v>0</v>
      </c>
      <c r="U291">
        <f>IF(AND(C291&gt;='Parameter Ranges for Species'!H$10,'Control Data&amp;Habitat Comparison'!C291&lt;='Parameter Ranges for Species'!C$10),1,0)</f>
        <v>1</v>
      </c>
      <c r="V291">
        <f>IF(AND(D291&gt;='Parameter Ranges for Species'!I$10,'Control Data&amp;Habitat Comparison'!D291&lt;='Parameter Ranges for Species'!D$10),1,0)</f>
        <v>1</v>
      </c>
      <c r="W291">
        <f>IF(AND(E291&gt;='Parameter Ranges for Species'!J$10,'Control Data&amp;Habitat Comparison'!E291&lt;='Parameter Ranges for Species'!E$10),1,0)</f>
        <v>1</v>
      </c>
      <c r="X291">
        <f>IF(AND(F291&gt;='Parameter Ranges for Species'!K$10,'Control Data&amp;Habitat Comparison'!F291&lt;='Parameter Ranges for Species'!F$10),1,0)</f>
        <v>1</v>
      </c>
      <c r="Y291">
        <f t="shared" si="14"/>
        <v>4</v>
      </c>
      <c r="AF291">
        <f t="shared" si="12"/>
        <v>0</v>
      </c>
    </row>
    <row r="292" spans="1:32" x14ac:dyDescent="0.25">
      <c r="A292" t="s">
        <v>17</v>
      </c>
      <c r="B292">
        <v>16</v>
      </c>
      <c r="C292">
        <v>0.12192000000000001</v>
      </c>
      <c r="D292">
        <v>0.32708796443315341</v>
      </c>
      <c r="E292">
        <v>17</v>
      </c>
      <c r="F292">
        <v>3</v>
      </c>
      <c r="H292">
        <f>IF(AND(B292&gt;='Parameter Ranges for Species'!G$15,'Control Data&amp;Habitat Comparison'!B292&lt;='Parameter Ranges for Species'!B$15),1,0)</f>
        <v>0</v>
      </c>
      <c r="I292">
        <f>IF(AND(C292&gt;='Parameter Ranges for Species'!H$15,'Control Data&amp;Habitat Comparison'!C292&lt;='Parameter Ranges for Species'!C$15),1,0)</f>
        <v>0</v>
      </c>
      <c r="J292">
        <f>IF(AND(D292&gt;='Parameter Ranges for Species'!I$15,'Control Data&amp;Habitat Comparison'!D292&lt;='Parameter Ranges for Species'!D$15),1,0)</f>
        <v>1</v>
      </c>
      <c r="K292">
        <f>IF(AND(E292&gt;='Parameter Ranges for Species'!J$15,'Control Data&amp;Habitat Comparison'!E292&lt;='Parameter Ranges for Species'!E$15),1,0)</f>
        <v>1</v>
      </c>
      <c r="L292">
        <f>IF(AND(F292&gt;='Parameter Ranges for Species'!K$15,'Control Data&amp;Habitat Comparison'!F292&lt;='Parameter Ranges for Species'!F$15),1,0)</f>
        <v>1</v>
      </c>
      <c r="M292">
        <f t="shared" si="13"/>
        <v>3</v>
      </c>
      <c r="T292">
        <f>IF(AND(B292&gt;='Parameter Ranges for Species'!G$10,'Control Data&amp;Habitat Comparison'!B292&lt;='Parameter Ranges for Species'!B$10),1,0)</f>
        <v>1</v>
      </c>
      <c r="U292">
        <f>IF(AND(C292&gt;='Parameter Ranges for Species'!H$10,'Control Data&amp;Habitat Comparison'!C292&lt;='Parameter Ranges for Species'!C$10),1,0)</f>
        <v>1</v>
      </c>
      <c r="V292">
        <f>IF(AND(D292&gt;='Parameter Ranges for Species'!I$10,'Control Data&amp;Habitat Comparison'!D292&lt;='Parameter Ranges for Species'!D$10),1,0)</f>
        <v>1</v>
      </c>
      <c r="W292">
        <f>IF(AND(E292&gt;='Parameter Ranges for Species'!J$10,'Control Data&amp;Habitat Comparison'!E292&lt;='Parameter Ranges for Species'!E$10),1,0)</f>
        <v>1</v>
      </c>
      <c r="X292">
        <f>IF(AND(F292&gt;='Parameter Ranges for Species'!K$10,'Control Data&amp;Habitat Comparison'!F292&lt;='Parameter Ranges for Species'!F$10),1,0)</f>
        <v>1</v>
      </c>
      <c r="Y292">
        <f t="shared" si="14"/>
        <v>5</v>
      </c>
      <c r="AF292">
        <f t="shared" si="12"/>
        <v>0</v>
      </c>
    </row>
    <row r="293" spans="1:32" x14ac:dyDescent="0.25">
      <c r="A293" t="s">
        <v>17</v>
      </c>
      <c r="B293">
        <v>16</v>
      </c>
      <c r="C293">
        <v>0.24384000000000003</v>
      </c>
      <c r="D293">
        <v>0.31438551921244839</v>
      </c>
      <c r="E293">
        <v>12</v>
      </c>
      <c r="F293">
        <v>3</v>
      </c>
      <c r="H293">
        <f>IF(AND(B293&gt;='Parameter Ranges for Species'!G$15,'Control Data&amp;Habitat Comparison'!B293&lt;='Parameter Ranges for Species'!B$15),1,0)</f>
        <v>0</v>
      </c>
      <c r="I293">
        <f>IF(AND(C293&gt;='Parameter Ranges for Species'!H$15,'Control Data&amp;Habitat Comparison'!C293&lt;='Parameter Ranges for Species'!C$15),1,0)</f>
        <v>1</v>
      </c>
      <c r="J293">
        <f>IF(AND(D293&gt;='Parameter Ranges for Species'!I$15,'Control Data&amp;Habitat Comparison'!D293&lt;='Parameter Ranges for Species'!D$15),1,0)</f>
        <v>1</v>
      </c>
      <c r="K293">
        <f>IF(AND(E293&gt;='Parameter Ranges for Species'!J$15,'Control Data&amp;Habitat Comparison'!E293&lt;='Parameter Ranges for Species'!E$15),1,0)</f>
        <v>1</v>
      </c>
      <c r="L293">
        <f>IF(AND(F293&gt;='Parameter Ranges for Species'!K$15,'Control Data&amp;Habitat Comparison'!F293&lt;='Parameter Ranges for Species'!F$15),1,0)</f>
        <v>1</v>
      </c>
      <c r="M293">
        <f t="shared" si="13"/>
        <v>4</v>
      </c>
      <c r="T293">
        <f>IF(AND(B293&gt;='Parameter Ranges for Species'!G$10,'Control Data&amp;Habitat Comparison'!B293&lt;='Parameter Ranges for Species'!B$10),1,0)</f>
        <v>1</v>
      </c>
      <c r="U293">
        <f>IF(AND(C293&gt;='Parameter Ranges for Species'!H$10,'Control Data&amp;Habitat Comparison'!C293&lt;='Parameter Ranges for Species'!C$10),1,0)</f>
        <v>1</v>
      </c>
      <c r="V293">
        <f>IF(AND(D293&gt;='Parameter Ranges for Species'!I$10,'Control Data&amp;Habitat Comparison'!D293&lt;='Parameter Ranges for Species'!D$10),1,0)</f>
        <v>1</v>
      </c>
      <c r="W293">
        <f>IF(AND(E293&gt;='Parameter Ranges for Species'!J$10,'Control Data&amp;Habitat Comparison'!E293&lt;='Parameter Ranges for Species'!E$10),1,0)</f>
        <v>1</v>
      </c>
      <c r="X293">
        <f>IF(AND(F293&gt;='Parameter Ranges for Species'!K$10,'Control Data&amp;Habitat Comparison'!F293&lt;='Parameter Ranges for Species'!F$10),1,0)</f>
        <v>1</v>
      </c>
      <c r="Y293">
        <f t="shared" si="14"/>
        <v>5</v>
      </c>
      <c r="AF293">
        <f t="shared" si="12"/>
        <v>1</v>
      </c>
    </row>
    <row r="294" spans="1:32" x14ac:dyDescent="0.25">
      <c r="A294" t="s">
        <v>17</v>
      </c>
      <c r="B294">
        <v>16</v>
      </c>
      <c r="C294">
        <v>0.30480000000000002</v>
      </c>
      <c r="D294">
        <v>0.18418545570022229</v>
      </c>
      <c r="E294">
        <v>49</v>
      </c>
      <c r="F294">
        <v>3</v>
      </c>
      <c r="H294">
        <f>IF(AND(B294&gt;='Parameter Ranges for Species'!G$15,'Control Data&amp;Habitat Comparison'!B294&lt;='Parameter Ranges for Species'!B$15),1,0)</f>
        <v>0</v>
      </c>
      <c r="I294">
        <f>IF(AND(C294&gt;='Parameter Ranges for Species'!H$15,'Control Data&amp;Habitat Comparison'!C294&lt;='Parameter Ranges for Species'!C$15),1,0)</f>
        <v>1</v>
      </c>
      <c r="J294">
        <f>IF(AND(D294&gt;='Parameter Ranges for Species'!I$15,'Control Data&amp;Habitat Comparison'!D294&lt;='Parameter Ranges for Species'!D$15),1,0)</f>
        <v>1</v>
      </c>
      <c r="K294">
        <f>IF(AND(E294&gt;='Parameter Ranges for Species'!J$15,'Control Data&amp;Habitat Comparison'!E294&lt;='Parameter Ranges for Species'!E$15),1,0)</f>
        <v>1</v>
      </c>
      <c r="L294">
        <f>IF(AND(F294&gt;='Parameter Ranges for Species'!K$15,'Control Data&amp;Habitat Comparison'!F294&lt;='Parameter Ranges for Species'!F$15),1,0)</f>
        <v>1</v>
      </c>
      <c r="M294">
        <f t="shared" si="13"/>
        <v>4</v>
      </c>
      <c r="T294">
        <f>IF(AND(B294&gt;='Parameter Ranges for Species'!G$10,'Control Data&amp;Habitat Comparison'!B294&lt;='Parameter Ranges for Species'!B$10),1,0)</f>
        <v>1</v>
      </c>
      <c r="U294">
        <f>IF(AND(C294&gt;='Parameter Ranges for Species'!H$10,'Control Data&amp;Habitat Comparison'!C294&lt;='Parameter Ranges for Species'!C$10),1,0)</f>
        <v>1</v>
      </c>
      <c r="V294">
        <f>IF(AND(D294&gt;='Parameter Ranges for Species'!I$10,'Control Data&amp;Habitat Comparison'!D294&lt;='Parameter Ranges for Species'!D$10),1,0)</f>
        <v>1</v>
      </c>
      <c r="W294">
        <f>IF(AND(E294&gt;='Parameter Ranges for Species'!J$10,'Control Data&amp;Habitat Comparison'!E294&lt;='Parameter Ranges for Species'!E$10),1,0)</f>
        <v>1</v>
      </c>
      <c r="X294">
        <f>IF(AND(F294&gt;='Parameter Ranges for Species'!K$10,'Control Data&amp;Habitat Comparison'!F294&lt;='Parameter Ranges for Species'!F$10),1,0)</f>
        <v>1</v>
      </c>
      <c r="Y294">
        <f t="shared" si="14"/>
        <v>5</v>
      </c>
      <c r="AF294">
        <f t="shared" si="12"/>
        <v>1</v>
      </c>
    </row>
    <row r="295" spans="1:32" x14ac:dyDescent="0.25">
      <c r="A295" t="s">
        <v>17</v>
      </c>
      <c r="B295">
        <v>20</v>
      </c>
      <c r="C295">
        <v>0.15240000000000001</v>
      </c>
      <c r="D295">
        <v>0.25722451571927596</v>
      </c>
      <c r="E295">
        <v>14</v>
      </c>
      <c r="F295">
        <v>3</v>
      </c>
      <c r="H295">
        <f>IF(AND(B295&gt;='Parameter Ranges for Species'!G$15,'Control Data&amp;Habitat Comparison'!B295&lt;='Parameter Ranges for Species'!B$15),1,0)</f>
        <v>0</v>
      </c>
      <c r="I295">
        <f>IF(AND(C295&gt;='Parameter Ranges for Species'!H$15,'Control Data&amp;Habitat Comparison'!C295&lt;='Parameter Ranges for Species'!C$15),1,0)</f>
        <v>1</v>
      </c>
      <c r="J295">
        <f>IF(AND(D295&gt;='Parameter Ranges for Species'!I$15,'Control Data&amp;Habitat Comparison'!D295&lt;='Parameter Ranges for Species'!D$15),1,0)</f>
        <v>1</v>
      </c>
      <c r="K295">
        <f>IF(AND(E295&gt;='Parameter Ranges for Species'!J$15,'Control Data&amp;Habitat Comparison'!E295&lt;='Parameter Ranges for Species'!E$15),1,0)</f>
        <v>1</v>
      </c>
      <c r="L295">
        <f>IF(AND(F295&gt;='Parameter Ranges for Species'!K$15,'Control Data&amp;Habitat Comparison'!F295&lt;='Parameter Ranges for Species'!F$15),1,0)</f>
        <v>1</v>
      </c>
      <c r="M295">
        <f t="shared" si="13"/>
        <v>4</v>
      </c>
      <c r="T295">
        <f>IF(AND(B295&gt;='Parameter Ranges for Species'!G$10,'Control Data&amp;Habitat Comparison'!B295&lt;='Parameter Ranges for Species'!B$10),1,0)</f>
        <v>1</v>
      </c>
      <c r="U295">
        <f>IF(AND(C295&gt;='Parameter Ranges for Species'!H$10,'Control Data&amp;Habitat Comparison'!C295&lt;='Parameter Ranges for Species'!C$10),1,0)</f>
        <v>1</v>
      </c>
      <c r="V295">
        <f>IF(AND(D295&gt;='Parameter Ranges for Species'!I$10,'Control Data&amp;Habitat Comparison'!D295&lt;='Parameter Ranges for Species'!D$10),1,0)</f>
        <v>1</v>
      </c>
      <c r="W295">
        <f>IF(AND(E295&gt;='Parameter Ranges for Species'!J$10,'Control Data&amp;Habitat Comparison'!E295&lt;='Parameter Ranges for Species'!E$10),1,0)</f>
        <v>1</v>
      </c>
      <c r="X295">
        <f>IF(AND(F295&gt;='Parameter Ranges for Species'!K$10,'Control Data&amp;Habitat Comparison'!F295&lt;='Parameter Ranges for Species'!F$10),1,0)</f>
        <v>1</v>
      </c>
      <c r="Y295">
        <f t="shared" si="14"/>
        <v>5</v>
      </c>
      <c r="AF295">
        <f t="shared" si="12"/>
        <v>1</v>
      </c>
    </row>
    <row r="296" spans="1:32" x14ac:dyDescent="0.25">
      <c r="A296" t="s">
        <v>17</v>
      </c>
      <c r="B296">
        <v>19</v>
      </c>
      <c r="C296">
        <v>0.15240000000000001</v>
      </c>
      <c r="D296">
        <v>6.9863448713877424E-2</v>
      </c>
      <c r="E296">
        <v>49</v>
      </c>
      <c r="F296">
        <v>1</v>
      </c>
      <c r="H296">
        <f>IF(AND(B296&gt;='Parameter Ranges for Species'!G$15,'Control Data&amp;Habitat Comparison'!B296&lt;='Parameter Ranges for Species'!B$15),1,0)</f>
        <v>0</v>
      </c>
      <c r="I296">
        <f>IF(AND(C296&gt;='Parameter Ranges for Species'!H$15,'Control Data&amp;Habitat Comparison'!C296&lt;='Parameter Ranges for Species'!C$15),1,0)</f>
        <v>1</v>
      </c>
      <c r="J296">
        <f>IF(AND(D296&gt;='Parameter Ranges for Species'!I$15,'Control Data&amp;Habitat Comparison'!D296&lt;='Parameter Ranges for Species'!D$15),1,0)</f>
        <v>0</v>
      </c>
      <c r="K296">
        <f>IF(AND(E296&gt;='Parameter Ranges for Species'!J$15,'Control Data&amp;Habitat Comparison'!E296&lt;='Parameter Ranges for Species'!E$15),1,0)</f>
        <v>1</v>
      </c>
      <c r="L296">
        <f>IF(AND(F296&gt;='Parameter Ranges for Species'!K$15,'Control Data&amp;Habitat Comparison'!F296&lt;='Parameter Ranges for Species'!F$15),1,0)</f>
        <v>0</v>
      </c>
      <c r="M296">
        <f t="shared" si="13"/>
        <v>2</v>
      </c>
      <c r="T296">
        <f>IF(AND(B296&gt;='Parameter Ranges for Species'!G$10,'Control Data&amp;Habitat Comparison'!B296&lt;='Parameter Ranges for Species'!B$10),1,0)</f>
        <v>1</v>
      </c>
      <c r="U296">
        <f>IF(AND(C296&gt;='Parameter Ranges for Species'!H$10,'Control Data&amp;Habitat Comparison'!C296&lt;='Parameter Ranges for Species'!C$10),1,0)</f>
        <v>1</v>
      </c>
      <c r="V296">
        <f>IF(AND(D296&gt;='Parameter Ranges for Species'!I$10,'Control Data&amp;Habitat Comparison'!D296&lt;='Parameter Ranges for Species'!D$10),1,0)</f>
        <v>1</v>
      </c>
      <c r="W296">
        <f>IF(AND(E296&gt;='Parameter Ranges for Species'!J$10,'Control Data&amp;Habitat Comparison'!E296&lt;='Parameter Ranges for Species'!E$10),1,0)</f>
        <v>1</v>
      </c>
      <c r="X296">
        <f>IF(AND(F296&gt;='Parameter Ranges for Species'!K$10,'Control Data&amp;Habitat Comparison'!F296&lt;='Parameter Ranges for Species'!F$10),1,0)</f>
        <v>1</v>
      </c>
      <c r="Y296">
        <f t="shared" si="14"/>
        <v>5</v>
      </c>
      <c r="AF296">
        <f t="shared" si="12"/>
        <v>0</v>
      </c>
    </row>
    <row r="297" spans="1:32" x14ac:dyDescent="0.25">
      <c r="A297" t="s">
        <v>17</v>
      </c>
      <c r="B297">
        <v>22</v>
      </c>
      <c r="C297">
        <v>0</v>
      </c>
      <c r="D297">
        <v>0.39980946332168943</v>
      </c>
      <c r="E297">
        <v>26</v>
      </c>
      <c r="F297">
        <v>1</v>
      </c>
      <c r="H297">
        <f>IF(AND(B297&gt;='Parameter Ranges for Species'!G$15,'Control Data&amp;Habitat Comparison'!B297&lt;='Parameter Ranges for Species'!B$15),1,0)</f>
        <v>1</v>
      </c>
      <c r="I297">
        <f>IF(AND(C297&gt;='Parameter Ranges for Species'!H$15,'Control Data&amp;Habitat Comparison'!C297&lt;='Parameter Ranges for Species'!C$15),1,0)</f>
        <v>0</v>
      </c>
      <c r="J297">
        <f>IF(AND(D297&gt;='Parameter Ranges for Species'!I$15,'Control Data&amp;Habitat Comparison'!D297&lt;='Parameter Ranges for Species'!D$15),1,0)</f>
        <v>1</v>
      </c>
      <c r="K297">
        <f>IF(AND(E297&gt;='Parameter Ranges for Species'!J$15,'Control Data&amp;Habitat Comparison'!E297&lt;='Parameter Ranges for Species'!E$15),1,0)</f>
        <v>1</v>
      </c>
      <c r="L297">
        <f>IF(AND(F297&gt;='Parameter Ranges for Species'!K$15,'Control Data&amp;Habitat Comparison'!F297&lt;='Parameter Ranges for Species'!F$15),1,0)</f>
        <v>0</v>
      </c>
      <c r="M297">
        <f t="shared" si="13"/>
        <v>3</v>
      </c>
      <c r="T297">
        <f>IF(AND(B297&gt;='Parameter Ranges for Species'!G$10,'Control Data&amp;Habitat Comparison'!B297&lt;='Parameter Ranges for Species'!B$10),1,0)</f>
        <v>1</v>
      </c>
      <c r="U297">
        <f>IF(AND(C297&gt;='Parameter Ranges for Species'!H$10,'Control Data&amp;Habitat Comparison'!C297&lt;='Parameter Ranges for Species'!C$10),1,0)</f>
        <v>1</v>
      </c>
      <c r="V297">
        <f>IF(AND(D297&gt;='Parameter Ranges for Species'!I$10,'Control Data&amp;Habitat Comparison'!D297&lt;='Parameter Ranges for Species'!D$10),1,0)</f>
        <v>1</v>
      </c>
      <c r="W297">
        <f>IF(AND(E297&gt;='Parameter Ranges for Species'!J$10,'Control Data&amp;Habitat Comparison'!E297&lt;='Parameter Ranges for Species'!E$10),1,0)</f>
        <v>1</v>
      </c>
      <c r="X297">
        <f>IF(AND(F297&gt;='Parameter Ranges for Species'!K$10,'Control Data&amp;Habitat Comparison'!F297&lt;='Parameter Ranges for Species'!F$10),1,0)</f>
        <v>1</v>
      </c>
      <c r="Y297">
        <f t="shared" si="14"/>
        <v>5</v>
      </c>
      <c r="AF297">
        <f t="shared" si="12"/>
        <v>0</v>
      </c>
    </row>
    <row r="298" spans="1:32" x14ac:dyDescent="0.25">
      <c r="A298" t="s">
        <v>17</v>
      </c>
      <c r="B298">
        <v>31</v>
      </c>
      <c r="C298">
        <v>9.1440000000000007E-2</v>
      </c>
      <c r="D298">
        <v>0.21276595744680851</v>
      </c>
      <c r="E298">
        <v>92</v>
      </c>
      <c r="F298">
        <v>1</v>
      </c>
      <c r="H298">
        <f>IF(AND(B298&gt;='Parameter Ranges for Species'!G$15,'Control Data&amp;Habitat Comparison'!B298&lt;='Parameter Ranges for Species'!B$15),1,0)</f>
        <v>1</v>
      </c>
      <c r="I298">
        <f>IF(AND(C298&gt;='Parameter Ranges for Species'!H$15,'Control Data&amp;Habitat Comparison'!C298&lt;='Parameter Ranges for Species'!C$15),1,0)</f>
        <v>0</v>
      </c>
      <c r="J298">
        <f>IF(AND(D298&gt;='Parameter Ranges for Species'!I$15,'Control Data&amp;Habitat Comparison'!D298&lt;='Parameter Ranges for Species'!D$15),1,0)</f>
        <v>1</v>
      </c>
      <c r="K298">
        <f>IF(AND(E298&gt;='Parameter Ranges for Species'!J$15,'Control Data&amp;Habitat Comparison'!E298&lt;='Parameter Ranges for Species'!E$15),1,0)</f>
        <v>1</v>
      </c>
      <c r="L298">
        <f>IF(AND(F298&gt;='Parameter Ranges for Species'!K$15,'Control Data&amp;Habitat Comparison'!F298&lt;='Parameter Ranges for Species'!F$15),1,0)</f>
        <v>0</v>
      </c>
      <c r="M298">
        <f t="shared" si="13"/>
        <v>3</v>
      </c>
      <c r="T298">
        <f>IF(AND(B298&gt;='Parameter Ranges for Species'!G$10,'Control Data&amp;Habitat Comparison'!B298&lt;='Parameter Ranges for Species'!B$10),1,0)</f>
        <v>1</v>
      </c>
      <c r="U298">
        <f>IF(AND(C298&gt;='Parameter Ranges for Species'!H$10,'Control Data&amp;Habitat Comparison'!C298&lt;='Parameter Ranges for Species'!C$10),1,0)</f>
        <v>1</v>
      </c>
      <c r="V298">
        <f>IF(AND(D298&gt;='Parameter Ranges for Species'!I$10,'Control Data&amp;Habitat Comparison'!D298&lt;='Parameter Ranges for Species'!D$10),1,0)</f>
        <v>1</v>
      </c>
      <c r="W298">
        <f>IF(AND(E298&gt;='Parameter Ranges for Species'!J$10,'Control Data&amp;Habitat Comparison'!E298&lt;='Parameter Ranges for Species'!E$10),1,0)</f>
        <v>1</v>
      </c>
      <c r="X298">
        <f>IF(AND(F298&gt;='Parameter Ranges for Species'!K$10,'Control Data&amp;Habitat Comparison'!F298&lt;='Parameter Ranges for Species'!F$10),1,0)</f>
        <v>1</v>
      </c>
      <c r="Y298">
        <f t="shared" si="14"/>
        <v>5</v>
      </c>
      <c r="AF298">
        <f t="shared" si="12"/>
        <v>0</v>
      </c>
    </row>
    <row r="299" spans="1:32" x14ac:dyDescent="0.25">
      <c r="A299" t="s">
        <v>17</v>
      </c>
      <c r="B299">
        <v>17</v>
      </c>
      <c r="C299">
        <v>0.21335999999999999</v>
      </c>
      <c r="D299">
        <v>0.3394728485233407</v>
      </c>
      <c r="E299">
        <v>42</v>
      </c>
      <c r="F299">
        <v>1</v>
      </c>
      <c r="H299">
        <f>IF(AND(B299&gt;='Parameter Ranges for Species'!G$15,'Control Data&amp;Habitat Comparison'!B299&lt;='Parameter Ranges for Species'!B$15),1,0)</f>
        <v>0</v>
      </c>
      <c r="I299">
        <f>IF(AND(C299&gt;='Parameter Ranges for Species'!H$15,'Control Data&amp;Habitat Comparison'!C299&lt;='Parameter Ranges for Species'!C$15),1,0)</f>
        <v>1</v>
      </c>
      <c r="J299">
        <f>IF(AND(D299&gt;='Parameter Ranges for Species'!I$15,'Control Data&amp;Habitat Comparison'!D299&lt;='Parameter Ranges for Species'!D$15),1,0)</f>
        <v>1</v>
      </c>
      <c r="K299">
        <f>IF(AND(E299&gt;='Parameter Ranges for Species'!J$15,'Control Data&amp;Habitat Comparison'!E299&lt;='Parameter Ranges for Species'!E$15),1,0)</f>
        <v>1</v>
      </c>
      <c r="L299">
        <f>IF(AND(F299&gt;='Parameter Ranges for Species'!K$15,'Control Data&amp;Habitat Comparison'!F299&lt;='Parameter Ranges for Species'!F$15),1,0)</f>
        <v>0</v>
      </c>
      <c r="M299">
        <f t="shared" si="13"/>
        <v>3</v>
      </c>
      <c r="T299">
        <f>IF(AND(B299&gt;='Parameter Ranges for Species'!G$10,'Control Data&amp;Habitat Comparison'!B299&lt;='Parameter Ranges for Species'!B$10),1,0)</f>
        <v>1</v>
      </c>
      <c r="U299">
        <f>IF(AND(C299&gt;='Parameter Ranges for Species'!H$10,'Control Data&amp;Habitat Comparison'!C299&lt;='Parameter Ranges for Species'!C$10),1,0)</f>
        <v>1</v>
      </c>
      <c r="V299">
        <f>IF(AND(D299&gt;='Parameter Ranges for Species'!I$10,'Control Data&amp;Habitat Comparison'!D299&lt;='Parameter Ranges for Species'!D$10),1,0)</f>
        <v>1</v>
      </c>
      <c r="W299">
        <f>IF(AND(E299&gt;='Parameter Ranges for Species'!J$10,'Control Data&amp;Habitat Comparison'!E299&lt;='Parameter Ranges for Species'!E$10),1,0)</f>
        <v>1</v>
      </c>
      <c r="X299">
        <f>IF(AND(F299&gt;='Parameter Ranges for Species'!K$10,'Control Data&amp;Habitat Comparison'!F299&lt;='Parameter Ranges for Species'!F$10),1,0)</f>
        <v>1</v>
      </c>
      <c r="Y299">
        <f t="shared" si="14"/>
        <v>5</v>
      </c>
      <c r="AF299">
        <f t="shared" si="12"/>
        <v>0</v>
      </c>
    </row>
    <row r="300" spans="1:32" x14ac:dyDescent="0.25">
      <c r="A300" t="s">
        <v>17</v>
      </c>
      <c r="B300">
        <v>38</v>
      </c>
      <c r="C300">
        <v>0.12192000000000001</v>
      </c>
      <c r="D300">
        <v>0.18100984439504605</v>
      </c>
      <c r="E300">
        <v>90</v>
      </c>
      <c r="F300">
        <v>1</v>
      </c>
      <c r="H300">
        <f>IF(AND(B300&gt;='Parameter Ranges for Species'!G$15,'Control Data&amp;Habitat Comparison'!B300&lt;='Parameter Ranges for Species'!B$15),1,0)</f>
        <v>1</v>
      </c>
      <c r="I300">
        <f>IF(AND(C300&gt;='Parameter Ranges for Species'!H$15,'Control Data&amp;Habitat Comparison'!C300&lt;='Parameter Ranges for Species'!C$15),1,0)</f>
        <v>0</v>
      </c>
      <c r="J300">
        <f>IF(AND(D300&gt;='Parameter Ranges for Species'!I$15,'Control Data&amp;Habitat Comparison'!D300&lt;='Parameter Ranges for Species'!D$15),1,0)</f>
        <v>1</v>
      </c>
      <c r="K300">
        <f>IF(AND(E300&gt;='Parameter Ranges for Species'!J$15,'Control Data&amp;Habitat Comparison'!E300&lt;='Parameter Ranges for Species'!E$15),1,0)</f>
        <v>1</v>
      </c>
      <c r="L300">
        <f>IF(AND(F300&gt;='Parameter Ranges for Species'!K$15,'Control Data&amp;Habitat Comparison'!F300&lt;='Parameter Ranges for Species'!F$15),1,0)</f>
        <v>0</v>
      </c>
      <c r="M300">
        <f t="shared" si="13"/>
        <v>3</v>
      </c>
      <c r="T300">
        <f>IF(AND(B300&gt;='Parameter Ranges for Species'!G$10,'Control Data&amp;Habitat Comparison'!B300&lt;='Parameter Ranges for Species'!B$10),1,0)</f>
        <v>1</v>
      </c>
      <c r="U300">
        <f>IF(AND(C300&gt;='Parameter Ranges for Species'!H$10,'Control Data&amp;Habitat Comparison'!C300&lt;='Parameter Ranges for Species'!C$10),1,0)</f>
        <v>1</v>
      </c>
      <c r="V300">
        <f>IF(AND(D300&gt;='Parameter Ranges for Species'!I$10,'Control Data&amp;Habitat Comparison'!D300&lt;='Parameter Ranges for Species'!D$10),1,0)</f>
        <v>1</v>
      </c>
      <c r="W300">
        <f>IF(AND(E300&gt;='Parameter Ranges for Species'!J$10,'Control Data&amp;Habitat Comparison'!E300&lt;='Parameter Ranges for Species'!E$10),1,0)</f>
        <v>1</v>
      </c>
      <c r="X300">
        <f>IF(AND(F300&gt;='Parameter Ranges for Species'!K$10,'Control Data&amp;Habitat Comparison'!F300&lt;='Parameter Ranges for Species'!F$10),1,0)</f>
        <v>1</v>
      </c>
      <c r="Y300">
        <f t="shared" si="14"/>
        <v>5</v>
      </c>
      <c r="AF300">
        <f t="shared" si="12"/>
        <v>0</v>
      </c>
    </row>
    <row r="301" spans="1:32" x14ac:dyDescent="0.25">
      <c r="A301" t="s">
        <v>17</v>
      </c>
      <c r="B301">
        <v>35</v>
      </c>
      <c r="C301">
        <v>0.15240000000000001</v>
      </c>
      <c r="D301">
        <v>0.4699904731660845</v>
      </c>
      <c r="E301">
        <v>26</v>
      </c>
      <c r="F301">
        <v>1</v>
      </c>
      <c r="H301">
        <f>IF(AND(B301&gt;='Parameter Ranges for Species'!G$15,'Control Data&amp;Habitat Comparison'!B301&lt;='Parameter Ranges for Species'!B$15),1,0)</f>
        <v>1</v>
      </c>
      <c r="I301">
        <f>IF(AND(C301&gt;='Parameter Ranges for Species'!H$15,'Control Data&amp;Habitat Comparison'!C301&lt;='Parameter Ranges for Species'!C$15),1,0)</f>
        <v>1</v>
      </c>
      <c r="J301">
        <f>IF(AND(D301&gt;='Parameter Ranges for Species'!I$15,'Control Data&amp;Habitat Comparison'!D301&lt;='Parameter Ranges for Species'!D$15),1,0)</f>
        <v>0</v>
      </c>
      <c r="K301">
        <f>IF(AND(E301&gt;='Parameter Ranges for Species'!J$15,'Control Data&amp;Habitat Comparison'!E301&lt;='Parameter Ranges for Species'!E$15),1,0)</f>
        <v>1</v>
      </c>
      <c r="L301">
        <f>IF(AND(F301&gt;='Parameter Ranges for Species'!K$15,'Control Data&amp;Habitat Comparison'!F301&lt;='Parameter Ranges for Species'!F$15),1,0)</f>
        <v>0</v>
      </c>
      <c r="M301">
        <f t="shared" si="13"/>
        <v>3</v>
      </c>
      <c r="T301">
        <f>IF(AND(B301&gt;='Parameter Ranges for Species'!G$10,'Control Data&amp;Habitat Comparison'!B301&lt;='Parameter Ranges for Species'!B$10),1,0)</f>
        <v>1</v>
      </c>
      <c r="U301">
        <f>IF(AND(C301&gt;='Parameter Ranges for Species'!H$10,'Control Data&amp;Habitat Comparison'!C301&lt;='Parameter Ranges for Species'!C$10),1,0)</f>
        <v>1</v>
      </c>
      <c r="V301">
        <f>IF(AND(D301&gt;='Parameter Ranges for Species'!I$10,'Control Data&amp;Habitat Comparison'!D301&lt;='Parameter Ranges for Species'!D$10),1,0)</f>
        <v>0</v>
      </c>
      <c r="W301">
        <f>IF(AND(E301&gt;='Parameter Ranges for Species'!J$10,'Control Data&amp;Habitat Comparison'!E301&lt;='Parameter Ranges for Species'!E$10),1,0)</f>
        <v>1</v>
      </c>
      <c r="X301">
        <f>IF(AND(F301&gt;='Parameter Ranges for Species'!K$10,'Control Data&amp;Habitat Comparison'!F301&lt;='Parameter Ranges for Species'!F$10),1,0)</f>
        <v>1</v>
      </c>
      <c r="Y301">
        <f t="shared" si="14"/>
        <v>4</v>
      </c>
      <c r="AF301">
        <f t="shared" si="12"/>
        <v>0</v>
      </c>
    </row>
    <row r="302" spans="1:32" x14ac:dyDescent="0.25">
      <c r="A302" t="s">
        <v>17</v>
      </c>
      <c r="B302">
        <v>60</v>
      </c>
      <c r="C302">
        <v>0.21335999999999999</v>
      </c>
      <c r="D302">
        <v>0.23499523658304225</v>
      </c>
      <c r="E302">
        <v>0</v>
      </c>
      <c r="F302">
        <v>3</v>
      </c>
      <c r="H302">
        <f>IF(AND(B302&gt;='Parameter Ranges for Species'!G$15,'Control Data&amp;Habitat Comparison'!B302&lt;='Parameter Ranges for Species'!B$15),1,0)</f>
        <v>1</v>
      </c>
      <c r="I302">
        <f>IF(AND(C302&gt;='Parameter Ranges for Species'!H$15,'Control Data&amp;Habitat Comparison'!C302&lt;='Parameter Ranges for Species'!C$15),1,0)</f>
        <v>1</v>
      </c>
      <c r="J302">
        <f>IF(AND(D302&gt;='Parameter Ranges for Species'!I$15,'Control Data&amp;Habitat Comparison'!D302&lt;='Parameter Ranges for Species'!D$15),1,0)</f>
        <v>1</v>
      </c>
      <c r="K302">
        <f>IF(AND(E302&gt;='Parameter Ranges for Species'!J$15,'Control Data&amp;Habitat Comparison'!E302&lt;='Parameter Ranges for Species'!E$15),1,0)</f>
        <v>1</v>
      </c>
      <c r="L302">
        <f>IF(AND(F302&gt;='Parameter Ranges for Species'!K$15,'Control Data&amp;Habitat Comparison'!F302&lt;='Parameter Ranges for Species'!F$15),1,0)</f>
        <v>1</v>
      </c>
      <c r="M302">
        <f t="shared" si="13"/>
        <v>5</v>
      </c>
      <c r="T302">
        <f>IF(AND(B302&gt;='Parameter Ranges for Species'!G$10,'Control Data&amp;Habitat Comparison'!B302&lt;='Parameter Ranges for Species'!B$10),1,0)</f>
        <v>0</v>
      </c>
      <c r="U302">
        <f>IF(AND(C302&gt;='Parameter Ranges for Species'!H$10,'Control Data&amp;Habitat Comparison'!C302&lt;='Parameter Ranges for Species'!C$10),1,0)</f>
        <v>1</v>
      </c>
      <c r="V302">
        <f>IF(AND(D302&gt;='Parameter Ranges for Species'!I$10,'Control Data&amp;Habitat Comparison'!D302&lt;='Parameter Ranges for Species'!D$10),1,0)</f>
        <v>1</v>
      </c>
      <c r="W302">
        <f>IF(AND(E302&gt;='Parameter Ranges for Species'!J$10,'Control Data&amp;Habitat Comparison'!E302&lt;='Parameter Ranges for Species'!E$10),1,0)</f>
        <v>1</v>
      </c>
      <c r="X302">
        <f>IF(AND(F302&gt;='Parameter Ranges for Species'!K$10,'Control Data&amp;Habitat Comparison'!F302&lt;='Parameter Ranges for Species'!F$10),1,0)</f>
        <v>1</v>
      </c>
      <c r="Y302">
        <f t="shared" si="14"/>
        <v>4</v>
      </c>
      <c r="AF302">
        <f t="shared" si="12"/>
        <v>1</v>
      </c>
    </row>
    <row r="303" spans="1:32" x14ac:dyDescent="0.25">
      <c r="A303" t="s">
        <v>17</v>
      </c>
      <c r="B303">
        <v>27</v>
      </c>
      <c r="C303">
        <v>0</v>
      </c>
      <c r="D303">
        <v>0.29533185138139095</v>
      </c>
      <c r="E303">
        <v>0</v>
      </c>
      <c r="F303">
        <v>1</v>
      </c>
      <c r="H303">
        <f>IF(AND(B303&gt;='Parameter Ranges for Species'!G$15,'Control Data&amp;Habitat Comparison'!B303&lt;='Parameter Ranges for Species'!B$15),1,0)</f>
        <v>1</v>
      </c>
      <c r="I303">
        <f>IF(AND(C303&gt;='Parameter Ranges for Species'!H$15,'Control Data&amp;Habitat Comparison'!C303&lt;='Parameter Ranges for Species'!C$15),1,0)</f>
        <v>0</v>
      </c>
      <c r="J303">
        <f>IF(AND(D303&gt;='Parameter Ranges for Species'!I$15,'Control Data&amp;Habitat Comparison'!D303&lt;='Parameter Ranges for Species'!D$15),1,0)</f>
        <v>1</v>
      </c>
      <c r="K303">
        <f>IF(AND(E303&gt;='Parameter Ranges for Species'!J$15,'Control Data&amp;Habitat Comparison'!E303&lt;='Parameter Ranges for Species'!E$15),1,0)</f>
        <v>1</v>
      </c>
      <c r="L303">
        <f>IF(AND(F303&gt;='Parameter Ranges for Species'!K$15,'Control Data&amp;Habitat Comparison'!F303&lt;='Parameter Ranges for Species'!F$15),1,0)</f>
        <v>0</v>
      </c>
      <c r="M303">
        <f t="shared" si="13"/>
        <v>3</v>
      </c>
      <c r="T303">
        <f>IF(AND(B303&gt;='Parameter Ranges for Species'!G$10,'Control Data&amp;Habitat Comparison'!B303&lt;='Parameter Ranges for Species'!B$10),1,0)</f>
        <v>1</v>
      </c>
      <c r="U303">
        <f>IF(AND(C303&gt;='Parameter Ranges for Species'!H$10,'Control Data&amp;Habitat Comparison'!C303&lt;='Parameter Ranges for Species'!C$10),1,0)</f>
        <v>1</v>
      </c>
      <c r="V303">
        <f>IF(AND(D303&gt;='Parameter Ranges for Species'!I$10,'Control Data&amp;Habitat Comparison'!D303&lt;='Parameter Ranges for Species'!D$10),1,0)</f>
        <v>1</v>
      </c>
      <c r="W303">
        <f>IF(AND(E303&gt;='Parameter Ranges for Species'!J$10,'Control Data&amp;Habitat Comparison'!E303&lt;='Parameter Ranges for Species'!E$10),1,0)</f>
        <v>1</v>
      </c>
      <c r="X303">
        <f>IF(AND(F303&gt;='Parameter Ranges for Species'!K$10,'Control Data&amp;Habitat Comparison'!F303&lt;='Parameter Ranges for Species'!F$10),1,0)</f>
        <v>1</v>
      </c>
      <c r="Y303">
        <f t="shared" si="14"/>
        <v>5</v>
      </c>
      <c r="AF303">
        <f t="shared" si="12"/>
        <v>0</v>
      </c>
    </row>
    <row r="304" spans="1:32" x14ac:dyDescent="0.25">
      <c r="A304" t="s">
        <v>17</v>
      </c>
      <c r="B304">
        <v>26</v>
      </c>
      <c r="C304">
        <v>0.24384000000000003</v>
      </c>
      <c r="D304">
        <v>0.44776119402985076</v>
      </c>
      <c r="E304">
        <v>12</v>
      </c>
      <c r="F304">
        <v>1</v>
      </c>
      <c r="H304">
        <f>IF(AND(B304&gt;='Parameter Ranges for Species'!G$15,'Control Data&amp;Habitat Comparison'!B304&lt;='Parameter Ranges for Species'!B$15),1,0)</f>
        <v>1</v>
      </c>
      <c r="I304">
        <f>IF(AND(C304&gt;='Parameter Ranges for Species'!H$15,'Control Data&amp;Habitat Comparison'!C304&lt;='Parameter Ranges for Species'!C$15),1,0)</f>
        <v>1</v>
      </c>
      <c r="J304">
        <f>IF(AND(D304&gt;='Parameter Ranges for Species'!I$15,'Control Data&amp;Habitat Comparison'!D304&lt;='Parameter Ranges for Species'!D$15),1,0)</f>
        <v>1</v>
      </c>
      <c r="K304">
        <f>IF(AND(E304&gt;='Parameter Ranges for Species'!J$15,'Control Data&amp;Habitat Comparison'!E304&lt;='Parameter Ranges for Species'!E$15),1,0)</f>
        <v>1</v>
      </c>
      <c r="L304">
        <f>IF(AND(F304&gt;='Parameter Ranges for Species'!K$15,'Control Data&amp;Habitat Comparison'!F304&lt;='Parameter Ranges for Species'!F$15),1,0)</f>
        <v>0</v>
      </c>
      <c r="M304">
        <f t="shared" si="13"/>
        <v>4</v>
      </c>
      <c r="T304">
        <f>IF(AND(B304&gt;='Parameter Ranges for Species'!G$10,'Control Data&amp;Habitat Comparison'!B304&lt;='Parameter Ranges for Species'!B$10),1,0)</f>
        <v>1</v>
      </c>
      <c r="U304">
        <f>IF(AND(C304&gt;='Parameter Ranges for Species'!H$10,'Control Data&amp;Habitat Comparison'!C304&lt;='Parameter Ranges for Species'!C$10),1,0)</f>
        <v>1</v>
      </c>
      <c r="V304">
        <f>IF(AND(D304&gt;='Parameter Ranges for Species'!I$10,'Control Data&amp;Habitat Comparison'!D304&lt;='Parameter Ranges for Species'!D$10),1,0)</f>
        <v>1</v>
      </c>
      <c r="W304">
        <f>IF(AND(E304&gt;='Parameter Ranges for Species'!J$10,'Control Data&amp;Habitat Comparison'!E304&lt;='Parameter Ranges for Species'!E$10),1,0)</f>
        <v>1</v>
      </c>
      <c r="X304">
        <f>IF(AND(F304&gt;='Parameter Ranges for Species'!K$10,'Control Data&amp;Habitat Comparison'!F304&lt;='Parameter Ranges for Species'!F$10),1,0)</f>
        <v>1</v>
      </c>
      <c r="Y304">
        <f t="shared" si="14"/>
        <v>5</v>
      </c>
      <c r="AF304">
        <f t="shared" si="12"/>
        <v>1</v>
      </c>
    </row>
    <row r="305" spans="1:32" x14ac:dyDescent="0.25">
      <c r="A305" t="s">
        <v>17</v>
      </c>
      <c r="B305">
        <v>12</v>
      </c>
      <c r="C305">
        <v>0.24384000000000003</v>
      </c>
      <c r="D305">
        <v>0.22229279136233726</v>
      </c>
      <c r="E305">
        <v>4</v>
      </c>
      <c r="F305">
        <v>3</v>
      </c>
      <c r="H305">
        <f>IF(AND(B305&gt;='Parameter Ranges for Species'!G$15,'Control Data&amp;Habitat Comparison'!B305&lt;='Parameter Ranges for Species'!B$15),1,0)</f>
        <v>0</v>
      </c>
      <c r="I305">
        <f>IF(AND(C305&gt;='Parameter Ranges for Species'!H$15,'Control Data&amp;Habitat Comparison'!C305&lt;='Parameter Ranges for Species'!C$15),1,0)</f>
        <v>1</v>
      </c>
      <c r="J305">
        <f>IF(AND(D305&gt;='Parameter Ranges for Species'!I$15,'Control Data&amp;Habitat Comparison'!D305&lt;='Parameter Ranges for Species'!D$15),1,0)</f>
        <v>1</v>
      </c>
      <c r="K305">
        <f>IF(AND(E305&gt;='Parameter Ranges for Species'!J$15,'Control Data&amp;Habitat Comparison'!E305&lt;='Parameter Ranges for Species'!E$15),1,0)</f>
        <v>1</v>
      </c>
      <c r="L305">
        <f>IF(AND(F305&gt;='Parameter Ranges for Species'!K$15,'Control Data&amp;Habitat Comparison'!F305&lt;='Parameter Ranges for Species'!F$15),1,0)</f>
        <v>1</v>
      </c>
      <c r="M305">
        <f t="shared" si="13"/>
        <v>4</v>
      </c>
      <c r="T305">
        <f>IF(AND(B305&gt;='Parameter Ranges for Species'!G$10,'Control Data&amp;Habitat Comparison'!B305&lt;='Parameter Ranges for Species'!B$10),1,0)</f>
        <v>1</v>
      </c>
      <c r="U305">
        <f>IF(AND(C305&gt;='Parameter Ranges for Species'!H$10,'Control Data&amp;Habitat Comparison'!C305&lt;='Parameter Ranges for Species'!C$10),1,0)</f>
        <v>1</v>
      </c>
      <c r="V305">
        <f>IF(AND(D305&gt;='Parameter Ranges for Species'!I$10,'Control Data&amp;Habitat Comparison'!D305&lt;='Parameter Ranges for Species'!D$10),1,0)</f>
        <v>1</v>
      </c>
      <c r="W305">
        <f>IF(AND(E305&gt;='Parameter Ranges for Species'!J$10,'Control Data&amp;Habitat Comparison'!E305&lt;='Parameter Ranges for Species'!E$10),1,0)</f>
        <v>1</v>
      </c>
      <c r="X305">
        <f>IF(AND(F305&gt;='Parameter Ranges for Species'!K$10,'Control Data&amp;Habitat Comparison'!F305&lt;='Parameter Ranges for Species'!F$10),1,0)</f>
        <v>1</v>
      </c>
      <c r="Y305">
        <f t="shared" si="14"/>
        <v>5</v>
      </c>
      <c r="AF305">
        <f t="shared" si="12"/>
        <v>1</v>
      </c>
    </row>
    <row r="306" spans="1:32" x14ac:dyDescent="0.25">
      <c r="A306" t="s">
        <v>17</v>
      </c>
      <c r="B306">
        <v>29</v>
      </c>
      <c r="C306">
        <v>0</v>
      </c>
      <c r="D306">
        <v>0.3394728485233407</v>
      </c>
      <c r="E306">
        <v>66</v>
      </c>
      <c r="F306">
        <v>1</v>
      </c>
      <c r="H306">
        <f>IF(AND(B306&gt;='Parameter Ranges for Species'!G$15,'Control Data&amp;Habitat Comparison'!B306&lt;='Parameter Ranges for Species'!B$15),1,0)</f>
        <v>1</v>
      </c>
      <c r="I306">
        <f>IF(AND(C306&gt;='Parameter Ranges for Species'!H$15,'Control Data&amp;Habitat Comparison'!C306&lt;='Parameter Ranges for Species'!C$15),1,0)</f>
        <v>0</v>
      </c>
      <c r="J306">
        <f>IF(AND(D306&gt;='Parameter Ranges for Species'!I$15,'Control Data&amp;Habitat Comparison'!D306&lt;='Parameter Ranges for Species'!D$15),1,0)</f>
        <v>1</v>
      </c>
      <c r="K306">
        <f>IF(AND(E306&gt;='Parameter Ranges for Species'!J$15,'Control Data&amp;Habitat Comparison'!E306&lt;='Parameter Ranges for Species'!E$15),1,0)</f>
        <v>1</v>
      </c>
      <c r="L306">
        <f>IF(AND(F306&gt;='Parameter Ranges for Species'!K$15,'Control Data&amp;Habitat Comparison'!F306&lt;='Parameter Ranges for Species'!F$15),1,0)</f>
        <v>0</v>
      </c>
      <c r="M306">
        <f t="shared" si="13"/>
        <v>3</v>
      </c>
      <c r="T306">
        <f>IF(AND(B306&gt;='Parameter Ranges for Species'!G$10,'Control Data&amp;Habitat Comparison'!B306&lt;='Parameter Ranges for Species'!B$10),1,0)</f>
        <v>1</v>
      </c>
      <c r="U306">
        <f>IF(AND(C306&gt;='Parameter Ranges for Species'!H$10,'Control Data&amp;Habitat Comparison'!C306&lt;='Parameter Ranges for Species'!C$10),1,0)</f>
        <v>1</v>
      </c>
      <c r="V306">
        <f>IF(AND(D306&gt;='Parameter Ranges for Species'!I$10,'Control Data&amp;Habitat Comparison'!D306&lt;='Parameter Ranges for Species'!D$10),1,0)</f>
        <v>1</v>
      </c>
      <c r="W306">
        <f>IF(AND(E306&gt;='Parameter Ranges for Species'!J$10,'Control Data&amp;Habitat Comparison'!E306&lt;='Parameter Ranges for Species'!E$10),1,0)</f>
        <v>1</v>
      </c>
      <c r="X306">
        <f>IF(AND(F306&gt;='Parameter Ranges for Species'!K$10,'Control Data&amp;Habitat Comparison'!F306&lt;='Parameter Ranges for Species'!F$10),1,0)</f>
        <v>1</v>
      </c>
      <c r="Y306">
        <f t="shared" si="14"/>
        <v>5</v>
      </c>
      <c r="AF306">
        <f t="shared" si="12"/>
        <v>0</v>
      </c>
    </row>
    <row r="307" spans="1:32" x14ac:dyDescent="0.25">
      <c r="A307" t="s">
        <v>17</v>
      </c>
      <c r="B307">
        <v>35</v>
      </c>
      <c r="C307">
        <v>0</v>
      </c>
      <c r="D307">
        <v>0.29850746268656719</v>
      </c>
      <c r="E307">
        <v>82</v>
      </c>
      <c r="F307">
        <v>1</v>
      </c>
      <c r="H307">
        <f>IF(AND(B307&gt;='Parameter Ranges for Species'!G$15,'Control Data&amp;Habitat Comparison'!B307&lt;='Parameter Ranges for Species'!B$15),1,0)</f>
        <v>1</v>
      </c>
      <c r="I307">
        <f>IF(AND(C307&gt;='Parameter Ranges for Species'!H$15,'Control Data&amp;Habitat Comparison'!C307&lt;='Parameter Ranges for Species'!C$15),1,0)</f>
        <v>0</v>
      </c>
      <c r="J307">
        <f>IF(AND(D307&gt;='Parameter Ranges for Species'!I$15,'Control Data&amp;Habitat Comparison'!D307&lt;='Parameter Ranges for Species'!D$15),1,0)</f>
        <v>1</v>
      </c>
      <c r="K307">
        <f>IF(AND(E307&gt;='Parameter Ranges for Species'!J$15,'Control Data&amp;Habitat Comparison'!E307&lt;='Parameter Ranges for Species'!E$15),1,0)</f>
        <v>1</v>
      </c>
      <c r="L307">
        <f>IF(AND(F307&gt;='Parameter Ranges for Species'!K$15,'Control Data&amp;Habitat Comparison'!F307&lt;='Parameter Ranges for Species'!F$15),1,0)</f>
        <v>0</v>
      </c>
      <c r="M307">
        <f t="shared" si="13"/>
        <v>3</v>
      </c>
      <c r="T307">
        <f>IF(AND(B307&gt;='Parameter Ranges for Species'!G$10,'Control Data&amp;Habitat Comparison'!B307&lt;='Parameter Ranges for Species'!B$10),1,0)</f>
        <v>1</v>
      </c>
      <c r="U307">
        <f>IF(AND(C307&gt;='Parameter Ranges for Species'!H$10,'Control Data&amp;Habitat Comparison'!C307&lt;='Parameter Ranges for Species'!C$10),1,0)</f>
        <v>1</v>
      </c>
      <c r="V307">
        <f>IF(AND(D307&gt;='Parameter Ranges for Species'!I$10,'Control Data&amp;Habitat Comparison'!D307&lt;='Parameter Ranges for Species'!D$10),1,0)</f>
        <v>1</v>
      </c>
      <c r="W307">
        <f>IF(AND(E307&gt;='Parameter Ranges for Species'!J$10,'Control Data&amp;Habitat Comparison'!E307&lt;='Parameter Ranges for Species'!E$10),1,0)</f>
        <v>1</v>
      </c>
      <c r="X307">
        <f>IF(AND(F307&gt;='Parameter Ranges for Species'!K$10,'Control Data&amp;Habitat Comparison'!F307&lt;='Parameter Ranges for Species'!F$10),1,0)</f>
        <v>1</v>
      </c>
      <c r="Y307">
        <f t="shared" si="14"/>
        <v>5</v>
      </c>
      <c r="AF307">
        <f t="shared" si="12"/>
        <v>0</v>
      </c>
    </row>
    <row r="308" spans="1:32" x14ac:dyDescent="0.25">
      <c r="A308" t="s">
        <v>17</v>
      </c>
      <c r="B308">
        <v>19</v>
      </c>
      <c r="C308">
        <v>0</v>
      </c>
      <c r="D308">
        <v>0.28866306764052074</v>
      </c>
      <c r="E308">
        <v>94</v>
      </c>
      <c r="F308">
        <v>1</v>
      </c>
      <c r="H308">
        <f>IF(AND(B308&gt;='Parameter Ranges for Species'!G$15,'Control Data&amp;Habitat Comparison'!B308&lt;='Parameter Ranges for Species'!B$15),1,0)</f>
        <v>0</v>
      </c>
      <c r="I308">
        <f>IF(AND(C308&gt;='Parameter Ranges for Species'!H$15,'Control Data&amp;Habitat Comparison'!C308&lt;='Parameter Ranges for Species'!C$15),1,0)</f>
        <v>0</v>
      </c>
      <c r="J308">
        <f>IF(AND(D308&gt;='Parameter Ranges for Species'!I$15,'Control Data&amp;Habitat Comparison'!D308&lt;='Parameter Ranges for Species'!D$15),1,0)</f>
        <v>1</v>
      </c>
      <c r="K308">
        <f>IF(AND(E308&gt;='Parameter Ranges for Species'!J$15,'Control Data&amp;Habitat Comparison'!E308&lt;='Parameter Ranges for Species'!E$15),1,0)</f>
        <v>1</v>
      </c>
      <c r="L308">
        <f>IF(AND(F308&gt;='Parameter Ranges for Species'!K$15,'Control Data&amp;Habitat Comparison'!F308&lt;='Parameter Ranges for Species'!F$15),1,0)</f>
        <v>0</v>
      </c>
      <c r="M308">
        <f t="shared" si="13"/>
        <v>2</v>
      </c>
      <c r="T308">
        <f>IF(AND(B308&gt;='Parameter Ranges for Species'!G$10,'Control Data&amp;Habitat Comparison'!B308&lt;='Parameter Ranges for Species'!B$10),1,0)</f>
        <v>1</v>
      </c>
      <c r="U308">
        <f>IF(AND(C308&gt;='Parameter Ranges for Species'!H$10,'Control Data&amp;Habitat Comparison'!C308&lt;='Parameter Ranges for Species'!C$10),1,0)</f>
        <v>1</v>
      </c>
      <c r="V308">
        <f>IF(AND(D308&gt;='Parameter Ranges for Species'!I$10,'Control Data&amp;Habitat Comparison'!D308&lt;='Parameter Ranges for Species'!D$10),1,0)</f>
        <v>1</v>
      </c>
      <c r="W308">
        <f>IF(AND(E308&gt;='Parameter Ranges for Species'!J$10,'Control Data&amp;Habitat Comparison'!E308&lt;='Parameter Ranges for Species'!E$10),1,0)</f>
        <v>1</v>
      </c>
      <c r="X308">
        <f>IF(AND(F308&gt;='Parameter Ranges for Species'!K$10,'Control Data&amp;Habitat Comparison'!F308&lt;='Parameter Ranges for Species'!F$10),1,0)</f>
        <v>1</v>
      </c>
      <c r="Y308">
        <f t="shared" si="14"/>
        <v>5</v>
      </c>
      <c r="AF308">
        <f t="shared" si="12"/>
        <v>0</v>
      </c>
    </row>
    <row r="309" spans="1:32" x14ac:dyDescent="0.25">
      <c r="A309" t="s">
        <v>17</v>
      </c>
      <c r="B309">
        <v>5</v>
      </c>
      <c r="C309">
        <v>0</v>
      </c>
      <c r="D309">
        <v>0.2635757383296285</v>
      </c>
      <c r="E309">
        <v>96</v>
      </c>
      <c r="F309">
        <v>3</v>
      </c>
      <c r="H309">
        <f>IF(AND(B309&gt;='Parameter Ranges for Species'!G$15,'Control Data&amp;Habitat Comparison'!B309&lt;='Parameter Ranges for Species'!B$15),1,0)</f>
        <v>0</v>
      </c>
      <c r="I309">
        <f>IF(AND(C309&gt;='Parameter Ranges for Species'!H$15,'Control Data&amp;Habitat Comparison'!C309&lt;='Parameter Ranges for Species'!C$15),1,0)</f>
        <v>0</v>
      </c>
      <c r="J309">
        <f>IF(AND(D309&gt;='Parameter Ranges for Species'!I$15,'Control Data&amp;Habitat Comparison'!D309&lt;='Parameter Ranges for Species'!D$15),1,0)</f>
        <v>1</v>
      </c>
      <c r="K309">
        <f>IF(AND(E309&gt;='Parameter Ranges for Species'!J$15,'Control Data&amp;Habitat Comparison'!E309&lt;='Parameter Ranges for Species'!E$15),1,0)</f>
        <v>1</v>
      </c>
      <c r="L309">
        <f>IF(AND(F309&gt;='Parameter Ranges for Species'!K$15,'Control Data&amp;Habitat Comparison'!F309&lt;='Parameter Ranges for Species'!F$15),1,0)</f>
        <v>1</v>
      </c>
      <c r="M309">
        <f t="shared" si="13"/>
        <v>3</v>
      </c>
      <c r="T309">
        <f>IF(AND(B309&gt;='Parameter Ranges for Species'!G$10,'Control Data&amp;Habitat Comparison'!B309&lt;='Parameter Ranges for Species'!B$10),1,0)</f>
        <v>0</v>
      </c>
      <c r="U309">
        <f>IF(AND(C309&gt;='Parameter Ranges for Species'!H$10,'Control Data&amp;Habitat Comparison'!C309&lt;='Parameter Ranges for Species'!C$10),1,0)</f>
        <v>1</v>
      </c>
      <c r="V309">
        <f>IF(AND(D309&gt;='Parameter Ranges for Species'!I$10,'Control Data&amp;Habitat Comparison'!D309&lt;='Parameter Ranges for Species'!D$10),1,0)</f>
        <v>1</v>
      </c>
      <c r="W309">
        <f>IF(AND(E309&gt;='Parameter Ranges for Species'!J$10,'Control Data&amp;Habitat Comparison'!E309&lt;='Parameter Ranges for Species'!E$10),1,0)</f>
        <v>1</v>
      </c>
      <c r="X309">
        <f>IF(AND(F309&gt;='Parameter Ranges for Species'!K$10,'Control Data&amp;Habitat Comparison'!F309&lt;='Parameter Ranges for Species'!F$10),1,0)</f>
        <v>1</v>
      </c>
      <c r="Y309">
        <f t="shared" si="14"/>
        <v>4</v>
      </c>
      <c r="AF309">
        <f t="shared" si="12"/>
        <v>0</v>
      </c>
    </row>
    <row r="310" spans="1:32" x14ac:dyDescent="0.25">
      <c r="A310" t="s">
        <v>17</v>
      </c>
      <c r="B310">
        <v>12</v>
      </c>
      <c r="C310">
        <v>0</v>
      </c>
      <c r="D310">
        <v>0.39060019053667833</v>
      </c>
      <c r="E310">
        <v>96</v>
      </c>
      <c r="F310">
        <v>3</v>
      </c>
      <c r="H310">
        <f>IF(AND(B310&gt;='Parameter Ranges for Species'!G$15,'Control Data&amp;Habitat Comparison'!B310&lt;='Parameter Ranges for Species'!B$15),1,0)</f>
        <v>0</v>
      </c>
      <c r="I310">
        <f>IF(AND(C310&gt;='Parameter Ranges for Species'!H$15,'Control Data&amp;Habitat Comparison'!C310&lt;='Parameter Ranges for Species'!C$15),1,0)</f>
        <v>0</v>
      </c>
      <c r="J310">
        <f>IF(AND(D310&gt;='Parameter Ranges for Species'!I$15,'Control Data&amp;Habitat Comparison'!D310&lt;='Parameter Ranges for Species'!D$15),1,0)</f>
        <v>1</v>
      </c>
      <c r="K310">
        <f>IF(AND(E310&gt;='Parameter Ranges for Species'!J$15,'Control Data&amp;Habitat Comparison'!E310&lt;='Parameter Ranges for Species'!E$15),1,0)</f>
        <v>1</v>
      </c>
      <c r="L310">
        <f>IF(AND(F310&gt;='Parameter Ranges for Species'!K$15,'Control Data&amp;Habitat Comparison'!F310&lt;='Parameter Ranges for Species'!F$15),1,0)</f>
        <v>1</v>
      </c>
      <c r="M310">
        <f t="shared" si="13"/>
        <v>3</v>
      </c>
      <c r="T310">
        <f>IF(AND(B310&gt;='Parameter Ranges for Species'!G$10,'Control Data&amp;Habitat Comparison'!B310&lt;='Parameter Ranges for Species'!B$10),1,0)</f>
        <v>1</v>
      </c>
      <c r="U310">
        <f>IF(AND(C310&gt;='Parameter Ranges for Species'!H$10,'Control Data&amp;Habitat Comparison'!C310&lt;='Parameter Ranges for Species'!C$10),1,0)</f>
        <v>1</v>
      </c>
      <c r="V310">
        <f>IF(AND(D310&gt;='Parameter Ranges for Species'!I$10,'Control Data&amp;Habitat Comparison'!D310&lt;='Parameter Ranges for Species'!D$10),1,0)</f>
        <v>1</v>
      </c>
      <c r="W310">
        <f>IF(AND(E310&gt;='Parameter Ranges for Species'!J$10,'Control Data&amp;Habitat Comparison'!E310&lt;='Parameter Ranges for Species'!E$10),1,0)</f>
        <v>1</v>
      </c>
      <c r="X310">
        <f>IF(AND(F310&gt;='Parameter Ranges for Species'!K$10,'Control Data&amp;Habitat Comparison'!F310&lt;='Parameter Ranges for Species'!F$10),1,0)</f>
        <v>1</v>
      </c>
      <c r="Y310">
        <f t="shared" si="14"/>
        <v>5</v>
      </c>
      <c r="AF310">
        <f t="shared" si="12"/>
        <v>0</v>
      </c>
    </row>
    <row r="311" spans="1:32" x14ac:dyDescent="0.25">
      <c r="A311" t="s">
        <v>17</v>
      </c>
      <c r="B311">
        <v>8</v>
      </c>
      <c r="C311">
        <v>0.18288000000000001</v>
      </c>
      <c r="D311">
        <v>0.22229279136233726</v>
      </c>
      <c r="E311">
        <v>96</v>
      </c>
      <c r="F311">
        <v>5</v>
      </c>
      <c r="H311">
        <f>IF(AND(B311&gt;='Parameter Ranges for Species'!G$15,'Control Data&amp;Habitat Comparison'!B311&lt;='Parameter Ranges for Species'!B$15),1,0)</f>
        <v>0</v>
      </c>
      <c r="I311">
        <f>IF(AND(C311&gt;='Parameter Ranges for Species'!H$15,'Control Data&amp;Habitat Comparison'!C311&lt;='Parameter Ranges for Species'!C$15),1,0)</f>
        <v>1</v>
      </c>
      <c r="J311">
        <f>IF(AND(D311&gt;='Parameter Ranges for Species'!I$15,'Control Data&amp;Habitat Comparison'!D311&lt;='Parameter Ranges for Species'!D$15),1,0)</f>
        <v>1</v>
      </c>
      <c r="K311">
        <f>IF(AND(E311&gt;='Parameter Ranges for Species'!J$15,'Control Data&amp;Habitat Comparison'!E311&lt;='Parameter Ranges for Species'!E$15),1,0)</f>
        <v>1</v>
      </c>
      <c r="L311">
        <f>IF(AND(F311&gt;='Parameter Ranges for Species'!K$15,'Control Data&amp;Habitat Comparison'!F311&lt;='Parameter Ranges for Species'!F$15),1,0)</f>
        <v>0</v>
      </c>
      <c r="M311">
        <f t="shared" si="13"/>
        <v>3</v>
      </c>
      <c r="T311">
        <f>IF(AND(B311&gt;='Parameter Ranges for Species'!G$10,'Control Data&amp;Habitat Comparison'!B311&lt;='Parameter Ranges for Species'!B$10),1,0)</f>
        <v>0</v>
      </c>
      <c r="U311">
        <f>IF(AND(C311&gt;='Parameter Ranges for Species'!H$10,'Control Data&amp;Habitat Comparison'!C311&lt;='Parameter Ranges for Species'!C$10),1,0)</f>
        <v>1</v>
      </c>
      <c r="V311">
        <f>IF(AND(D311&gt;='Parameter Ranges for Species'!I$10,'Control Data&amp;Habitat Comparison'!D311&lt;='Parameter Ranges for Species'!D$10),1,0)</f>
        <v>1</v>
      </c>
      <c r="W311">
        <f>IF(AND(E311&gt;='Parameter Ranges for Species'!J$10,'Control Data&amp;Habitat Comparison'!E311&lt;='Parameter Ranges for Species'!E$10),1,0)</f>
        <v>1</v>
      </c>
      <c r="X311">
        <f>IF(AND(F311&gt;='Parameter Ranges for Species'!K$10,'Control Data&amp;Habitat Comparison'!F311&lt;='Parameter Ranges for Species'!F$10),1,0)</f>
        <v>1</v>
      </c>
      <c r="Y311">
        <f t="shared" si="14"/>
        <v>4</v>
      </c>
      <c r="AF311">
        <f t="shared" si="12"/>
        <v>0</v>
      </c>
    </row>
    <row r="312" spans="1:32" x14ac:dyDescent="0.25">
      <c r="A312" t="s">
        <v>17</v>
      </c>
      <c r="B312">
        <v>18</v>
      </c>
      <c r="C312">
        <v>0.21335999999999999</v>
      </c>
      <c r="D312">
        <v>0.21594156875198478</v>
      </c>
      <c r="E312">
        <v>63</v>
      </c>
      <c r="F312">
        <v>6</v>
      </c>
      <c r="H312">
        <f>IF(AND(B312&gt;='Parameter Ranges for Species'!G$15,'Control Data&amp;Habitat Comparison'!B312&lt;='Parameter Ranges for Species'!B$15),1,0)</f>
        <v>0</v>
      </c>
      <c r="I312">
        <f>IF(AND(C312&gt;='Parameter Ranges for Species'!H$15,'Control Data&amp;Habitat Comparison'!C312&lt;='Parameter Ranges for Species'!C$15),1,0)</f>
        <v>1</v>
      </c>
      <c r="J312">
        <f>IF(AND(D312&gt;='Parameter Ranges for Species'!I$15,'Control Data&amp;Habitat Comparison'!D312&lt;='Parameter Ranges for Species'!D$15),1,0)</f>
        <v>1</v>
      </c>
      <c r="K312">
        <f>IF(AND(E312&gt;='Parameter Ranges for Species'!J$15,'Control Data&amp;Habitat Comparison'!E312&lt;='Parameter Ranges for Species'!E$15),1,0)</f>
        <v>1</v>
      </c>
      <c r="L312">
        <f>IF(AND(F312&gt;='Parameter Ranges for Species'!K$15,'Control Data&amp;Habitat Comparison'!F312&lt;='Parameter Ranges for Species'!F$15),1,0)</f>
        <v>0</v>
      </c>
      <c r="M312">
        <f t="shared" si="13"/>
        <v>3</v>
      </c>
      <c r="T312">
        <f>IF(AND(B312&gt;='Parameter Ranges for Species'!G$10,'Control Data&amp;Habitat Comparison'!B312&lt;='Parameter Ranges for Species'!B$10),1,0)</f>
        <v>1</v>
      </c>
      <c r="U312">
        <f>IF(AND(C312&gt;='Parameter Ranges for Species'!H$10,'Control Data&amp;Habitat Comparison'!C312&lt;='Parameter Ranges for Species'!C$10),1,0)</f>
        <v>1</v>
      </c>
      <c r="V312">
        <f>IF(AND(D312&gt;='Parameter Ranges for Species'!I$10,'Control Data&amp;Habitat Comparison'!D312&lt;='Parameter Ranges for Species'!D$10),1,0)</f>
        <v>1</v>
      </c>
      <c r="W312">
        <f>IF(AND(E312&gt;='Parameter Ranges for Species'!J$10,'Control Data&amp;Habitat Comparison'!E312&lt;='Parameter Ranges for Species'!E$10),1,0)</f>
        <v>1</v>
      </c>
      <c r="X312">
        <f>IF(AND(F312&gt;='Parameter Ranges for Species'!K$10,'Control Data&amp;Habitat Comparison'!F312&lt;='Parameter Ranges for Species'!F$10),1,0)</f>
        <v>1</v>
      </c>
      <c r="Y312">
        <f t="shared" si="14"/>
        <v>5</v>
      </c>
      <c r="AF312">
        <f t="shared" si="12"/>
        <v>0</v>
      </c>
    </row>
    <row r="313" spans="1:32" x14ac:dyDescent="0.25">
      <c r="A313" t="s">
        <v>17</v>
      </c>
      <c r="B313">
        <v>21</v>
      </c>
      <c r="C313">
        <v>0.18288000000000001</v>
      </c>
      <c r="D313">
        <v>0.48237535725627179</v>
      </c>
      <c r="E313">
        <v>85</v>
      </c>
      <c r="F313">
        <v>6</v>
      </c>
      <c r="H313">
        <f>IF(AND(B313&gt;='Parameter Ranges for Species'!G$15,'Control Data&amp;Habitat Comparison'!B313&lt;='Parameter Ranges for Species'!B$15),1,0)</f>
        <v>1</v>
      </c>
      <c r="I313">
        <f>IF(AND(C313&gt;='Parameter Ranges for Species'!H$15,'Control Data&amp;Habitat Comparison'!C313&lt;='Parameter Ranges for Species'!C$15),1,0)</f>
        <v>1</v>
      </c>
      <c r="J313">
        <f>IF(AND(D313&gt;='Parameter Ranges for Species'!I$15,'Control Data&amp;Habitat Comparison'!D313&lt;='Parameter Ranges for Species'!D$15),1,0)</f>
        <v>0</v>
      </c>
      <c r="K313">
        <f>IF(AND(E313&gt;='Parameter Ranges for Species'!J$15,'Control Data&amp;Habitat Comparison'!E313&lt;='Parameter Ranges for Species'!E$15),1,0)</f>
        <v>1</v>
      </c>
      <c r="L313">
        <f>IF(AND(F313&gt;='Parameter Ranges for Species'!K$15,'Control Data&amp;Habitat Comparison'!F313&lt;='Parameter Ranges for Species'!F$15),1,0)</f>
        <v>0</v>
      </c>
      <c r="M313">
        <f t="shared" si="13"/>
        <v>3</v>
      </c>
      <c r="T313">
        <f>IF(AND(B313&gt;='Parameter Ranges for Species'!G$10,'Control Data&amp;Habitat Comparison'!B313&lt;='Parameter Ranges for Species'!B$10),1,0)</f>
        <v>1</v>
      </c>
      <c r="U313">
        <f>IF(AND(C313&gt;='Parameter Ranges for Species'!H$10,'Control Data&amp;Habitat Comparison'!C313&lt;='Parameter Ranges for Species'!C$10),1,0)</f>
        <v>1</v>
      </c>
      <c r="V313">
        <f>IF(AND(D313&gt;='Parameter Ranges for Species'!I$10,'Control Data&amp;Habitat Comparison'!D313&lt;='Parameter Ranges for Species'!D$10),1,0)</f>
        <v>0</v>
      </c>
      <c r="W313">
        <f>IF(AND(E313&gt;='Parameter Ranges for Species'!J$10,'Control Data&amp;Habitat Comparison'!E313&lt;='Parameter Ranges for Species'!E$10),1,0)</f>
        <v>1</v>
      </c>
      <c r="X313">
        <f>IF(AND(F313&gt;='Parameter Ranges for Species'!K$10,'Control Data&amp;Habitat Comparison'!F313&lt;='Parameter Ranges for Species'!F$10),1,0)</f>
        <v>1</v>
      </c>
      <c r="Y313">
        <f t="shared" si="14"/>
        <v>4</v>
      </c>
      <c r="AF313">
        <f t="shared" si="12"/>
        <v>0</v>
      </c>
    </row>
    <row r="314" spans="1:32" x14ac:dyDescent="0.25">
      <c r="A314" t="s">
        <v>17</v>
      </c>
      <c r="B314">
        <v>15</v>
      </c>
      <c r="C314">
        <v>9.1440000000000007E-2</v>
      </c>
      <c r="D314">
        <v>0.11749761829152112</v>
      </c>
      <c r="E314">
        <v>24</v>
      </c>
      <c r="F314">
        <v>1</v>
      </c>
      <c r="H314">
        <f>IF(AND(B314&gt;='Parameter Ranges for Species'!G$15,'Control Data&amp;Habitat Comparison'!B314&lt;='Parameter Ranges for Species'!B$15),1,0)</f>
        <v>0</v>
      </c>
      <c r="I314">
        <f>IF(AND(C314&gt;='Parameter Ranges for Species'!H$15,'Control Data&amp;Habitat Comparison'!C314&lt;='Parameter Ranges for Species'!C$15),1,0)</f>
        <v>0</v>
      </c>
      <c r="J314">
        <f>IF(AND(D314&gt;='Parameter Ranges for Species'!I$15,'Control Data&amp;Habitat Comparison'!D314&lt;='Parameter Ranges for Species'!D$15),1,0)</f>
        <v>0</v>
      </c>
      <c r="K314">
        <f>IF(AND(E314&gt;='Parameter Ranges for Species'!J$15,'Control Data&amp;Habitat Comparison'!E314&lt;='Parameter Ranges for Species'!E$15),1,0)</f>
        <v>1</v>
      </c>
      <c r="L314">
        <f>IF(AND(F314&gt;='Parameter Ranges for Species'!K$15,'Control Data&amp;Habitat Comparison'!F314&lt;='Parameter Ranges for Species'!F$15),1,0)</f>
        <v>0</v>
      </c>
      <c r="M314">
        <f t="shared" si="13"/>
        <v>1</v>
      </c>
      <c r="T314">
        <f>IF(AND(B314&gt;='Parameter Ranges for Species'!G$10,'Control Data&amp;Habitat Comparison'!B314&lt;='Parameter Ranges for Species'!B$10),1,0)</f>
        <v>1</v>
      </c>
      <c r="U314">
        <f>IF(AND(C314&gt;='Parameter Ranges for Species'!H$10,'Control Data&amp;Habitat Comparison'!C314&lt;='Parameter Ranges for Species'!C$10),1,0)</f>
        <v>1</v>
      </c>
      <c r="V314">
        <f>IF(AND(D314&gt;='Parameter Ranges for Species'!I$10,'Control Data&amp;Habitat Comparison'!D314&lt;='Parameter Ranges for Species'!D$10),1,0)</f>
        <v>1</v>
      </c>
      <c r="W314">
        <f>IF(AND(E314&gt;='Parameter Ranges for Species'!J$10,'Control Data&amp;Habitat Comparison'!E314&lt;='Parameter Ranges for Species'!E$10),1,0)</f>
        <v>1</v>
      </c>
      <c r="X314">
        <f>IF(AND(F314&gt;='Parameter Ranges for Species'!K$10,'Control Data&amp;Habitat Comparison'!F314&lt;='Parameter Ranges for Species'!F$10),1,0)</f>
        <v>1</v>
      </c>
      <c r="Y314">
        <f t="shared" si="14"/>
        <v>5</v>
      </c>
      <c r="AF314">
        <f t="shared" si="12"/>
        <v>0</v>
      </c>
    </row>
    <row r="315" spans="1:32" x14ac:dyDescent="0.25">
      <c r="A315" t="s">
        <v>17</v>
      </c>
      <c r="B315">
        <v>29</v>
      </c>
      <c r="C315">
        <v>0.18288000000000001</v>
      </c>
      <c r="D315">
        <v>0.43823436011432204</v>
      </c>
      <c r="E315">
        <v>0</v>
      </c>
      <c r="F315">
        <v>3</v>
      </c>
      <c r="H315">
        <f>IF(AND(B315&gt;='Parameter Ranges for Species'!G$15,'Control Data&amp;Habitat Comparison'!B315&lt;='Parameter Ranges for Species'!B$15),1,0)</f>
        <v>1</v>
      </c>
      <c r="I315">
        <f>IF(AND(C315&gt;='Parameter Ranges for Species'!H$15,'Control Data&amp;Habitat Comparison'!C315&lt;='Parameter Ranges for Species'!C$15),1,0)</f>
        <v>1</v>
      </c>
      <c r="J315">
        <f>IF(AND(D315&gt;='Parameter Ranges for Species'!I$15,'Control Data&amp;Habitat Comparison'!D315&lt;='Parameter Ranges for Species'!D$15),1,0)</f>
        <v>1</v>
      </c>
      <c r="K315">
        <f>IF(AND(E315&gt;='Parameter Ranges for Species'!J$15,'Control Data&amp;Habitat Comparison'!E315&lt;='Parameter Ranges for Species'!E$15),1,0)</f>
        <v>1</v>
      </c>
      <c r="L315">
        <f>IF(AND(F315&gt;='Parameter Ranges for Species'!K$15,'Control Data&amp;Habitat Comparison'!F315&lt;='Parameter Ranges for Species'!F$15),1,0)</f>
        <v>1</v>
      </c>
      <c r="M315">
        <f t="shared" si="13"/>
        <v>5</v>
      </c>
      <c r="T315">
        <f>IF(AND(B315&gt;='Parameter Ranges for Species'!G$10,'Control Data&amp;Habitat Comparison'!B315&lt;='Parameter Ranges for Species'!B$10),1,0)</f>
        <v>1</v>
      </c>
      <c r="U315">
        <f>IF(AND(C315&gt;='Parameter Ranges for Species'!H$10,'Control Data&amp;Habitat Comparison'!C315&lt;='Parameter Ranges for Species'!C$10),1,0)</f>
        <v>1</v>
      </c>
      <c r="V315">
        <f>IF(AND(D315&gt;='Parameter Ranges for Species'!I$10,'Control Data&amp;Habitat Comparison'!D315&lt;='Parameter Ranges for Species'!D$10),1,0)</f>
        <v>1</v>
      </c>
      <c r="W315">
        <f>IF(AND(E315&gt;='Parameter Ranges for Species'!J$10,'Control Data&amp;Habitat Comparison'!E315&lt;='Parameter Ranges for Species'!E$10),1,0)</f>
        <v>1</v>
      </c>
      <c r="X315">
        <f>IF(AND(F315&gt;='Parameter Ranges for Species'!K$10,'Control Data&amp;Habitat Comparison'!F315&lt;='Parameter Ranges for Species'!F$10),1,0)</f>
        <v>1</v>
      </c>
      <c r="Y315">
        <f t="shared" si="14"/>
        <v>5</v>
      </c>
      <c r="AF315">
        <f t="shared" ref="AF315:AF378" si="15">IF(OR(AND(M315=5,Y315=5),AND(M315=5,Y315=4),AND(M315=4,Y315=5),AND(M315=4, Y315=4)),1,0)</f>
        <v>1</v>
      </c>
    </row>
    <row r="316" spans="1:32" x14ac:dyDescent="0.25">
      <c r="A316" t="s">
        <v>17</v>
      </c>
      <c r="B316">
        <v>9</v>
      </c>
      <c r="C316">
        <v>0.30480000000000002</v>
      </c>
      <c r="D316">
        <v>0.19371228961575104</v>
      </c>
      <c r="E316">
        <v>5</v>
      </c>
      <c r="F316">
        <v>3</v>
      </c>
      <c r="H316">
        <f>IF(AND(B316&gt;='Parameter Ranges for Species'!G$15,'Control Data&amp;Habitat Comparison'!B316&lt;='Parameter Ranges for Species'!B$15),1,0)</f>
        <v>0</v>
      </c>
      <c r="I316">
        <f>IF(AND(C316&gt;='Parameter Ranges for Species'!H$15,'Control Data&amp;Habitat Comparison'!C316&lt;='Parameter Ranges for Species'!C$15),1,0)</f>
        <v>1</v>
      </c>
      <c r="J316">
        <f>IF(AND(D316&gt;='Parameter Ranges for Species'!I$15,'Control Data&amp;Habitat Comparison'!D316&lt;='Parameter Ranges for Species'!D$15),1,0)</f>
        <v>1</v>
      </c>
      <c r="K316">
        <f>IF(AND(E316&gt;='Parameter Ranges for Species'!J$15,'Control Data&amp;Habitat Comparison'!E316&lt;='Parameter Ranges for Species'!E$15),1,0)</f>
        <v>1</v>
      </c>
      <c r="L316">
        <f>IF(AND(F316&gt;='Parameter Ranges for Species'!K$15,'Control Data&amp;Habitat Comparison'!F316&lt;='Parameter Ranges for Species'!F$15),1,0)</f>
        <v>1</v>
      </c>
      <c r="M316">
        <f t="shared" si="13"/>
        <v>4</v>
      </c>
      <c r="T316">
        <f>IF(AND(B316&gt;='Parameter Ranges for Species'!G$10,'Control Data&amp;Habitat Comparison'!B316&lt;='Parameter Ranges for Species'!B$10),1,0)</f>
        <v>0</v>
      </c>
      <c r="U316">
        <f>IF(AND(C316&gt;='Parameter Ranges for Species'!H$10,'Control Data&amp;Habitat Comparison'!C316&lt;='Parameter Ranges for Species'!C$10),1,0)</f>
        <v>1</v>
      </c>
      <c r="V316">
        <f>IF(AND(D316&gt;='Parameter Ranges for Species'!I$10,'Control Data&amp;Habitat Comparison'!D316&lt;='Parameter Ranges for Species'!D$10),1,0)</f>
        <v>1</v>
      </c>
      <c r="W316">
        <f>IF(AND(E316&gt;='Parameter Ranges for Species'!J$10,'Control Data&amp;Habitat Comparison'!E316&lt;='Parameter Ranges for Species'!E$10),1,0)</f>
        <v>1</v>
      </c>
      <c r="X316">
        <f>IF(AND(F316&gt;='Parameter Ranges for Species'!K$10,'Control Data&amp;Habitat Comparison'!F316&lt;='Parameter Ranges for Species'!F$10),1,0)</f>
        <v>1</v>
      </c>
      <c r="Y316">
        <f t="shared" si="14"/>
        <v>4</v>
      </c>
      <c r="AF316">
        <f t="shared" si="15"/>
        <v>1</v>
      </c>
    </row>
    <row r="317" spans="1:32" x14ac:dyDescent="0.25">
      <c r="A317" t="s">
        <v>17</v>
      </c>
      <c r="B317">
        <v>25</v>
      </c>
      <c r="C317">
        <v>0.12192000000000001</v>
      </c>
      <c r="D317">
        <v>0.32391235312797717</v>
      </c>
      <c r="E317">
        <v>32</v>
      </c>
      <c r="F317">
        <v>1</v>
      </c>
      <c r="H317">
        <f>IF(AND(B317&gt;='Parameter Ranges for Species'!G$15,'Control Data&amp;Habitat Comparison'!B317&lt;='Parameter Ranges for Species'!B$15),1,0)</f>
        <v>1</v>
      </c>
      <c r="I317">
        <f>IF(AND(C317&gt;='Parameter Ranges for Species'!H$15,'Control Data&amp;Habitat Comparison'!C317&lt;='Parameter Ranges for Species'!C$15),1,0)</f>
        <v>0</v>
      </c>
      <c r="J317">
        <f>IF(AND(D317&gt;='Parameter Ranges for Species'!I$15,'Control Data&amp;Habitat Comparison'!D317&lt;='Parameter Ranges for Species'!D$15),1,0)</f>
        <v>1</v>
      </c>
      <c r="K317">
        <f>IF(AND(E317&gt;='Parameter Ranges for Species'!J$15,'Control Data&amp;Habitat Comparison'!E317&lt;='Parameter Ranges for Species'!E$15),1,0)</f>
        <v>1</v>
      </c>
      <c r="L317">
        <f>IF(AND(F317&gt;='Parameter Ranges for Species'!K$15,'Control Data&amp;Habitat Comparison'!F317&lt;='Parameter Ranges for Species'!F$15),1,0)</f>
        <v>0</v>
      </c>
      <c r="M317">
        <f t="shared" si="13"/>
        <v>3</v>
      </c>
      <c r="T317">
        <f>IF(AND(B317&gt;='Parameter Ranges for Species'!G$10,'Control Data&amp;Habitat Comparison'!B317&lt;='Parameter Ranges for Species'!B$10),1,0)</f>
        <v>1</v>
      </c>
      <c r="U317">
        <f>IF(AND(C317&gt;='Parameter Ranges for Species'!H$10,'Control Data&amp;Habitat Comparison'!C317&lt;='Parameter Ranges for Species'!C$10),1,0)</f>
        <v>1</v>
      </c>
      <c r="V317">
        <f>IF(AND(D317&gt;='Parameter Ranges for Species'!I$10,'Control Data&amp;Habitat Comparison'!D317&lt;='Parameter Ranges for Species'!D$10),1,0)</f>
        <v>1</v>
      </c>
      <c r="W317">
        <f>IF(AND(E317&gt;='Parameter Ranges for Species'!J$10,'Control Data&amp;Habitat Comparison'!E317&lt;='Parameter Ranges for Species'!E$10),1,0)</f>
        <v>1</v>
      </c>
      <c r="X317">
        <f>IF(AND(F317&gt;='Parameter Ranges for Species'!K$10,'Control Data&amp;Habitat Comparison'!F317&lt;='Parameter Ranges for Species'!F$10),1,0)</f>
        <v>1</v>
      </c>
      <c r="Y317">
        <f t="shared" si="14"/>
        <v>5</v>
      </c>
      <c r="AF317">
        <f t="shared" si="15"/>
        <v>0</v>
      </c>
    </row>
    <row r="318" spans="1:32" x14ac:dyDescent="0.25">
      <c r="A318" t="s">
        <v>17</v>
      </c>
      <c r="B318">
        <v>5</v>
      </c>
      <c r="C318">
        <v>0.15240000000000001</v>
      </c>
      <c r="D318">
        <v>4.1282946967291206E-2</v>
      </c>
      <c r="E318">
        <v>0</v>
      </c>
      <c r="F318">
        <v>1</v>
      </c>
      <c r="H318">
        <f>IF(AND(B318&gt;='Parameter Ranges for Species'!G$15,'Control Data&amp;Habitat Comparison'!B318&lt;='Parameter Ranges for Species'!B$15),1,0)</f>
        <v>0</v>
      </c>
      <c r="I318">
        <f>IF(AND(C318&gt;='Parameter Ranges for Species'!H$15,'Control Data&amp;Habitat Comparison'!C318&lt;='Parameter Ranges for Species'!C$15),1,0)</f>
        <v>1</v>
      </c>
      <c r="J318">
        <f>IF(AND(D318&gt;='Parameter Ranges for Species'!I$15,'Control Data&amp;Habitat Comparison'!D318&lt;='Parameter Ranges for Species'!D$15),1,0)</f>
        <v>0</v>
      </c>
      <c r="K318">
        <f>IF(AND(E318&gt;='Parameter Ranges for Species'!J$15,'Control Data&amp;Habitat Comparison'!E318&lt;='Parameter Ranges for Species'!E$15),1,0)</f>
        <v>1</v>
      </c>
      <c r="L318">
        <f>IF(AND(F318&gt;='Parameter Ranges for Species'!K$15,'Control Data&amp;Habitat Comparison'!F318&lt;='Parameter Ranges for Species'!F$15),1,0)</f>
        <v>0</v>
      </c>
      <c r="M318">
        <f t="shared" si="13"/>
        <v>2</v>
      </c>
      <c r="T318">
        <f>IF(AND(B318&gt;='Parameter Ranges for Species'!G$10,'Control Data&amp;Habitat Comparison'!B318&lt;='Parameter Ranges for Species'!B$10),1,0)</f>
        <v>0</v>
      </c>
      <c r="U318">
        <f>IF(AND(C318&gt;='Parameter Ranges for Species'!H$10,'Control Data&amp;Habitat Comparison'!C318&lt;='Parameter Ranges for Species'!C$10),1,0)</f>
        <v>1</v>
      </c>
      <c r="V318">
        <f>IF(AND(D318&gt;='Parameter Ranges for Species'!I$10,'Control Data&amp;Habitat Comparison'!D318&lt;='Parameter Ranges for Species'!D$10),1,0)</f>
        <v>0</v>
      </c>
      <c r="W318">
        <f>IF(AND(E318&gt;='Parameter Ranges for Species'!J$10,'Control Data&amp;Habitat Comparison'!E318&lt;='Parameter Ranges for Species'!E$10),1,0)</f>
        <v>1</v>
      </c>
      <c r="X318">
        <f>IF(AND(F318&gt;='Parameter Ranges for Species'!K$10,'Control Data&amp;Habitat Comparison'!F318&lt;='Parameter Ranges for Species'!F$10),1,0)</f>
        <v>1</v>
      </c>
      <c r="Y318">
        <f t="shared" si="14"/>
        <v>3</v>
      </c>
      <c r="AF318">
        <f t="shared" si="15"/>
        <v>0</v>
      </c>
    </row>
    <row r="319" spans="1:32" x14ac:dyDescent="0.25">
      <c r="A319" t="s">
        <v>17</v>
      </c>
      <c r="B319">
        <v>55</v>
      </c>
      <c r="C319">
        <v>0.21335999999999999</v>
      </c>
      <c r="D319">
        <v>0.36519530009526835</v>
      </c>
      <c r="E319">
        <v>1</v>
      </c>
      <c r="F319">
        <v>1</v>
      </c>
      <c r="H319">
        <f>IF(AND(B319&gt;='Parameter Ranges for Species'!G$15,'Control Data&amp;Habitat Comparison'!B319&lt;='Parameter Ranges for Species'!B$15),1,0)</f>
        <v>1</v>
      </c>
      <c r="I319">
        <f>IF(AND(C319&gt;='Parameter Ranges for Species'!H$15,'Control Data&amp;Habitat Comparison'!C319&lt;='Parameter Ranges for Species'!C$15),1,0)</f>
        <v>1</v>
      </c>
      <c r="J319">
        <f>IF(AND(D319&gt;='Parameter Ranges for Species'!I$15,'Control Data&amp;Habitat Comparison'!D319&lt;='Parameter Ranges for Species'!D$15),1,0)</f>
        <v>1</v>
      </c>
      <c r="K319">
        <f>IF(AND(E319&gt;='Parameter Ranges for Species'!J$15,'Control Data&amp;Habitat Comparison'!E319&lt;='Parameter Ranges for Species'!E$15),1,0)</f>
        <v>1</v>
      </c>
      <c r="L319">
        <f>IF(AND(F319&gt;='Parameter Ranges for Species'!K$15,'Control Data&amp;Habitat Comparison'!F319&lt;='Parameter Ranges for Species'!F$15),1,0)</f>
        <v>0</v>
      </c>
      <c r="M319">
        <f t="shared" si="13"/>
        <v>4</v>
      </c>
      <c r="T319">
        <f>IF(AND(B319&gt;='Parameter Ranges for Species'!G$10,'Control Data&amp;Habitat Comparison'!B319&lt;='Parameter Ranges for Species'!B$10),1,0)</f>
        <v>0</v>
      </c>
      <c r="U319">
        <f>IF(AND(C319&gt;='Parameter Ranges for Species'!H$10,'Control Data&amp;Habitat Comparison'!C319&lt;='Parameter Ranges for Species'!C$10),1,0)</f>
        <v>1</v>
      </c>
      <c r="V319">
        <f>IF(AND(D319&gt;='Parameter Ranges for Species'!I$10,'Control Data&amp;Habitat Comparison'!D319&lt;='Parameter Ranges for Species'!D$10),1,0)</f>
        <v>1</v>
      </c>
      <c r="W319">
        <f>IF(AND(E319&gt;='Parameter Ranges for Species'!J$10,'Control Data&amp;Habitat Comparison'!E319&lt;='Parameter Ranges for Species'!E$10),1,0)</f>
        <v>1</v>
      </c>
      <c r="X319">
        <f>IF(AND(F319&gt;='Parameter Ranges for Species'!K$10,'Control Data&amp;Habitat Comparison'!F319&lt;='Parameter Ranges for Species'!F$10),1,0)</f>
        <v>1</v>
      </c>
      <c r="Y319">
        <f t="shared" si="14"/>
        <v>4</v>
      </c>
      <c r="AF319">
        <f t="shared" si="15"/>
        <v>1</v>
      </c>
    </row>
    <row r="320" spans="1:32" x14ac:dyDescent="0.25">
      <c r="A320" t="s">
        <v>17</v>
      </c>
      <c r="B320">
        <v>41</v>
      </c>
      <c r="C320">
        <v>0</v>
      </c>
      <c r="D320">
        <v>0.244522070498571</v>
      </c>
      <c r="E320">
        <v>7</v>
      </c>
      <c r="F320">
        <v>3</v>
      </c>
      <c r="H320">
        <f>IF(AND(B320&gt;='Parameter Ranges for Species'!G$15,'Control Data&amp;Habitat Comparison'!B320&lt;='Parameter Ranges for Species'!B$15),1,0)</f>
        <v>1</v>
      </c>
      <c r="I320">
        <f>IF(AND(C320&gt;='Parameter Ranges for Species'!H$15,'Control Data&amp;Habitat Comparison'!C320&lt;='Parameter Ranges for Species'!C$15),1,0)</f>
        <v>0</v>
      </c>
      <c r="J320">
        <f>IF(AND(D320&gt;='Parameter Ranges for Species'!I$15,'Control Data&amp;Habitat Comparison'!D320&lt;='Parameter Ranges for Species'!D$15),1,0)</f>
        <v>1</v>
      </c>
      <c r="K320">
        <f>IF(AND(E320&gt;='Parameter Ranges for Species'!J$15,'Control Data&amp;Habitat Comparison'!E320&lt;='Parameter Ranges for Species'!E$15),1,0)</f>
        <v>1</v>
      </c>
      <c r="L320">
        <f>IF(AND(F320&gt;='Parameter Ranges for Species'!K$15,'Control Data&amp;Habitat Comparison'!F320&lt;='Parameter Ranges for Species'!F$15),1,0)</f>
        <v>1</v>
      </c>
      <c r="M320">
        <f t="shared" si="13"/>
        <v>4</v>
      </c>
      <c r="T320">
        <f>IF(AND(B320&gt;='Parameter Ranges for Species'!G$10,'Control Data&amp;Habitat Comparison'!B320&lt;='Parameter Ranges for Species'!B$10),1,0)</f>
        <v>1</v>
      </c>
      <c r="U320">
        <f>IF(AND(C320&gt;='Parameter Ranges for Species'!H$10,'Control Data&amp;Habitat Comparison'!C320&lt;='Parameter Ranges for Species'!C$10),1,0)</f>
        <v>1</v>
      </c>
      <c r="V320">
        <f>IF(AND(D320&gt;='Parameter Ranges for Species'!I$10,'Control Data&amp;Habitat Comparison'!D320&lt;='Parameter Ranges for Species'!D$10),1,0)</f>
        <v>1</v>
      </c>
      <c r="W320">
        <f>IF(AND(E320&gt;='Parameter Ranges for Species'!J$10,'Control Data&amp;Habitat Comparison'!E320&lt;='Parameter Ranges for Species'!E$10),1,0)</f>
        <v>1</v>
      </c>
      <c r="X320">
        <f>IF(AND(F320&gt;='Parameter Ranges for Species'!K$10,'Control Data&amp;Habitat Comparison'!F320&lt;='Parameter Ranges for Species'!F$10),1,0)</f>
        <v>1</v>
      </c>
      <c r="Y320">
        <f t="shared" si="14"/>
        <v>5</v>
      </c>
      <c r="AF320">
        <f t="shared" si="15"/>
        <v>1</v>
      </c>
    </row>
    <row r="321" spans="1:33" x14ac:dyDescent="0.25">
      <c r="A321" t="s">
        <v>17</v>
      </c>
      <c r="B321">
        <v>9</v>
      </c>
      <c r="C321">
        <v>0</v>
      </c>
      <c r="D321">
        <v>0.42203874245792306</v>
      </c>
      <c r="E321">
        <v>12</v>
      </c>
      <c r="F321">
        <v>1</v>
      </c>
      <c r="H321">
        <f>IF(AND(B321&gt;='Parameter Ranges for Species'!G$15,'Control Data&amp;Habitat Comparison'!B321&lt;='Parameter Ranges for Species'!B$15),1,0)</f>
        <v>0</v>
      </c>
      <c r="I321">
        <f>IF(AND(C321&gt;='Parameter Ranges for Species'!H$15,'Control Data&amp;Habitat Comparison'!C321&lt;='Parameter Ranges for Species'!C$15),1,0)</f>
        <v>0</v>
      </c>
      <c r="J321">
        <f>IF(AND(D321&gt;='Parameter Ranges for Species'!I$15,'Control Data&amp;Habitat Comparison'!D321&lt;='Parameter Ranges for Species'!D$15),1,0)</f>
        <v>1</v>
      </c>
      <c r="K321">
        <f>IF(AND(E321&gt;='Parameter Ranges for Species'!J$15,'Control Data&amp;Habitat Comparison'!E321&lt;='Parameter Ranges for Species'!E$15),1,0)</f>
        <v>1</v>
      </c>
      <c r="L321">
        <f>IF(AND(F321&gt;='Parameter Ranges for Species'!K$15,'Control Data&amp;Habitat Comparison'!F321&lt;='Parameter Ranges for Species'!F$15),1,0)</f>
        <v>0</v>
      </c>
      <c r="M321">
        <f t="shared" si="13"/>
        <v>2</v>
      </c>
      <c r="T321">
        <f>IF(AND(B321&gt;='Parameter Ranges for Species'!G$10,'Control Data&amp;Habitat Comparison'!B321&lt;='Parameter Ranges for Species'!B$10),1,0)</f>
        <v>0</v>
      </c>
      <c r="U321">
        <f>IF(AND(C321&gt;='Parameter Ranges for Species'!H$10,'Control Data&amp;Habitat Comparison'!C321&lt;='Parameter Ranges for Species'!C$10),1,0)</f>
        <v>1</v>
      </c>
      <c r="V321">
        <f>IF(AND(D321&gt;='Parameter Ranges for Species'!I$10,'Control Data&amp;Habitat Comparison'!D321&lt;='Parameter Ranges for Species'!D$10),1,0)</f>
        <v>1</v>
      </c>
      <c r="W321">
        <f>IF(AND(E321&gt;='Parameter Ranges for Species'!J$10,'Control Data&amp;Habitat Comparison'!E321&lt;='Parameter Ranges for Species'!E$10),1,0)</f>
        <v>1</v>
      </c>
      <c r="X321">
        <f>IF(AND(F321&gt;='Parameter Ranges for Species'!K$10,'Control Data&amp;Habitat Comparison'!F321&lt;='Parameter Ranges for Species'!F$10),1,0)</f>
        <v>1</v>
      </c>
      <c r="Y321">
        <f t="shared" si="14"/>
        <v>4</v>
      </c>
      <c r="AF321">
        <f t="shared" si="15"/>
        <v>0</v>
      </c>
    </row>
    <row r="322" spans="1:33" x14ac:dyDescent="0.25">
      <c r="A322" t="s">
        <v>7</v>
      </c>
      <c r="B322">
        <v>34</v>
      </c>
      <c r="C322">
        <v>6.0960000000000007E-2</v>
      </c>
      <c r="D322">
        <v>0.11946782514254682</v>
      </c>
      <c r="E322">
        <v>89</v>
      </c>
      <c r="F322">
        <v>6</v>
      </c>
      <c r="H322">
        <f>IF(AND(B322&gt;='Parameter Ranges for Species'!G$4,'Control Data&amp;Habitat Comparison'!B322&lt;='Parameter Ranges for Species'!B$4),1,0)</f>
        <v>1</v>
      </c>
      <c r="I322">
        <f>IF(AND(C322&gt;='Parameter Ranges for Species'!H$4,'Control Data&amp;Habitat Comparison'!C322&lt;='Parameter Ranges for Species'!C$4),1,0)</f>
        <v>1</v>
      </c>
      <c r="J322">
        <f>IF(AND(D322&gt;='Parameter Ranges for Species'!I$4,'Control Data&amp;Habitat Comparison'!D322&lt;='Parameter Ranges for Species'!D$4),1,0)</f>
        <v>1</v>
      </c>
      <c r="K322">
        <f>IF(AND(E322&gt;='Parameter Ranges for Species'!J$4,'Control Data&amp;Habitat Comparison'!E322&lt;='Parameter Ranges for Species'!E$4),1,0)</f>
        <v>1</v>
      </c>
      <c r="L322">
        <f>IF(AND(F322&gt;='Parameter Ranges for Species'!K$4,'Control Data&amp;Habitat Comparison'!F322&lt;='Parameter Ranges for Species'!F$4),1,0)</f>
        <v>1</v>
      </c>
      <c r="M322">
        <f t="shared" ref="M322:M385" si="16">SUM(H322:L322)</f>
        <v>5</v>
      </c>
      <c r="N322">
        <f>COUNTIF($M322:$M361,5)</f>
        <v>4</v>
      </c>
      <c r="O322">
        <f>COUNTIF($M322:$M361,4)</f>
        <v>35</v>
      </c>
      <c r="P322">
        <f>COUNTIF($M322:$M361,3)</f>
        <v>1</v>
      </c>
      <c r="Q322">
        <f>COUNTIF($M322:$M361,2)</f>
        <v>0</v>
      </c>
      <c r="R322">
        <f>COUNTIF($M322:$M361,1)</f>
        <v>0</v>
      </c>
      <c r="S322">
        <f>COUNTIF($M322:$M361,0)</f>
        <v>0</v>
      </c>
      <c r="T322">
        <f>IF(AND(B322&gt;='Parameter Ranges for Species'!G$11,'Control Data&amp;Habitat Comparison'!B322&lt;='Parameter Ranges for Species'!B$11),1,0)</f>
        <v>1</v>
      </c>
      <c r="U322">
        <f>IF(AND(C322&gt;='Parameter Ranges for Species'!H$11,'Control Data&amp;Habitat Comparison'!C322&lt;='Parameter Ranges for Species'!C$11),1,0)</f>
        <v>1</v>
      </c>
      <c r="V322">
        <f>IF(AND(D322&gt;='Parameter Ranges for Species'!I$11,'Control Data&amp;Habitat Comparison'!D322&lt;='Parameter Ranges for Species'!D$11),1,0)</f>
        <v>1</v>
      </c>
      <c r="W322">
        <f>IF(AND(E322&gt;='Parameter Ranges for Species'!J$11,'Control Data&amp;Habitat Comparison'!E322&lt;='Parameter Ranges for Species'!E$11),1,0)</f>
        <v>1</v>
      </c>
      <c r="X322">
        <f>IF(AND(F322&gt;='Parameter Ranges for Species'!K$11,'Control Data&amp;Habitat Comparison'!F322&lt;='Parameter Ranges for Species'!F$11),1,0)</f>
        <v>1</v>
      </c>
      <c r="Y322">
        <f t="shared" ref="Y322:Y385" si="17">SUM(T322:X322)</f>
        <v>5</v>
      </c>
      <c r="Z322">
        <f>COUNTIF($Y322:$Y361,5)</f>
        <v>37</v>
      </c>
      <c r="AA322">
        <f>COUNTIF($Y322:$Y361,4)</f>
        <v>3</v>
      </c>
      <c r="AB322">
        <f>COUNTIF($Y322:$Y361,3)</f>
        <v>0</v>
      </c>
      <c r="AC322">
        <f>COUNTIF($Y322:$Y361,2)</f>
        <v>0</v>
      </c>
      <c r="AD322">
        <f>COUNTIF($Y322:$Y361,1)</f>
        <v>0</v>
      </c>
      <c r="AE322">
        <f>COUNTIF($Y322:$Y361,0)</f>
        <v>0</v>
      </c>
      <c r="AF322">
        <f t="shared" si="15"/>
        <v>1</v>
      </c>
      <c r="AG322">
        <f>SUM(AF322:AF361)</f>
        <v>39</v>
      </c>
    </row>
    <row r="323" spans="1:33" x14ac:dyDescent="0.25">
      <c r="A323" t="s">
        <v>7</v>
      </c>
      <c r="B323">
        <v>45</v>
      </c>
      <c r="C323">
        <v>0</v>
      </c>
      <c r="D323">
        <v>5.9733912571273411E-2</v>
      </c>
      <c r="E323">
        <v>80</v>
      </c>
      <c r="F323">
        <v>6</v>
      </c>
      <c r="H323">
        <f>IF(AND(B323&gt;='Parameter Ranges for Species'!G$4,'Control Data&amp;Habitat Comparison'!B323&lt;='Parameter Ranges for Species'!B$4),1,0)</f>
        <v>1</v>
      </c>
      <c r="I323">
        <f>IF(AND(C323&gt;='Parameter Ranges for Species'!H$4,'Control Data&amp;Habitat Comparison'!C323&lt;='Parameter Ranges for Species'!C$4),1,0)</f>
        <v>1</v>
      </c>
      <c r="J323">
        <f>IF(AND(D323&gt;='Parameter Ranges for Species'!I$4,'Control Data&amp;Habitat Comparison'!D323&lt;='Parameter Ranges for Species'!D$4),1,0)</f>
        <v>1</v>
      </c>
      <c r="K323">
        <f>IF(AND(E323&gt;='Parameter Ranges for Species'!J$4,'Control Data&amp;Habitat Comparison'!E323&lt;='Parameter Ranges for Species'!E$4),1,0)</f>
        <v>0</v>
      </c>
      <c r="L323">
        <f>IF(AND(F323&gt;='Parameter Ranges for Species'!K$4,'Control Data&amp;Habitat Comparison'!F323&lt;='Parameter Ranges for Species'!F$4),1,0)</f>
        <v>1</v>
      </c>
      <c r="M323">
        <f t="shared" si="16"/>
        <v>4</v>
      </c>
      <c r="T323">
        <f>IF(AND(B323&gt;='Parameter Ranges for Species'!G$11,'Control Data&amp;Habitat Comparison'!B323&lt;='Parameter Ranges for Species'!B$11),1,0)</f>
        <v>1</v>
      </c>
      <c r="U323">
        <f>IF(AND(C323&gt;='Parameter Ranges for Species'!H$11,'Control Data&amp;Habitat Comparison'!C323&lt;='Parameter Ranges for Species'!C$11),1,0)</f>
        <v>1</v>
      </c>
      <c r="V323">
        <f>IF(AND(D323&gt;='Parameter Ranges for Species'!I$11,'Control Data&amp;Habitat Comparison'!D323&lt;='Parameter Ranges for Species'!D$11),1,0)</f>
        <v>0</v>
      </c>
      <c r="W323">
        <f>IF(AND(E323&gt;='Parameter Ranges for Species'!J$11,'Control Data&amp;Habitat Comparison'!E323&lt;='Parameter Ranges for Species'!E$11),1,0)</f>
        <v>1</v>
      </c>
      <c r="X323">
        <f>IF(AND(F323&gt;='Parameter Ranges for Species'!K$11,'Control Data&amp;Habitat Comparison'!F323&lt;='Parameter Ranges for Species'!F$11),1,0)</f>
        <v>1</v>
      </c>
      <c r="Y323">
        <f t="shared" si="17"/>
        <v>4</v>
      </c>
      <c r="AF323">
        <f t="shared" si="15"/>
        <v>1</v>
      </c>
    </row>
    <row r="324" spans="1:33" x14ac:dyDescent="0.25">
      <c r="A324" t="s">
        <v>7</v>
      </c>
      <c r="B324">
        <v>33</v>
      </c>
      <c r="C324">
        <v>6.0960000000000007E-2</v>
      </c>
      <c r="D324">
        <v>0.33129346895298561</v>
      </c>
      <c r="E324">
        <v>12</v>
      </c>
      <c r="F324">
        <v>6</v>
      </c>
      <c r="H324">
        <f>IF(AND(B324&gt;='Parameter Ranges for Species'!G$4,'Control Data&amp;Habitat Comparison'!B324&lt;='Parameter Ranges for Species'!B$4),1,0)</f>
        <v>1</v>
      </c>
      <c r="I324">
        <f>IF(AND(C324&gt;='Parameter Ranges for Species'!H$4,'Control Data&amp;Habitat Comparison'!C324&lt;='Parameter Ranges for Species'!C$4),1,0)</f>
        <v>1</v>
      </c>
      <c r="J324">
        <f>IF(AND(D324&gt;='Parameter Ranges for Species'!I$4,'Control Data&amp;Habitat Comparison'!D324&lt;='Parameter Ranges for Species'!D$4),1,0)</f>
        <v>1</v>
      </c>
      <c r="K324">
        <f>IF(AND(E324&gt;='Parameter Ranges for Species'!J$4,'Control Data&amp;Habitat Comparison'!E324&lt;='Parameter Ranges for Species'!E$4),1,0)</f>
        <v>0</v>
      </c>
      <c r="L324">
        <f>IF(AND(F324&gt;='Parameter Ranges for Species'!K$4,'Control Data&amp;Habitat Comparison'!F324&lt;='Parameter Ranges for Species'!F$4),1,0)</f>
        <v>1</v>
      </c>
      <c r="M324">
        <f t="shared" si="16"/>
        <v>4</v>
      </c>
      <c r="T324">
        <f>IF(AND(B324&gt;='Parameter Ranges for Species'!G$11,'Control Data&amp;Habitat Comparison'!B324&lt;='Parameter Ranges for Species'!B$11),1,0)</f>
        <v>1</v>
      </c>
      <c r="U324">
        <f>IF(AND(C324&gt;='Parameter Ranges for Species'!H$11,'Control Data&amp;Habitat Comparison'!C324&lt;='Parameter Ranges for Species'!C$11),1,0)</f>
        <v>1</v>
      </c>
      <c r="V324">
        <f>IF(AND(D324&gt;='Parameter Ranges for Species'!I$11,'Control Data&amp;Habitat Comparison'!D324&lt;='Parameter Ranges for Species'!D$11),1,0)</f>
        <v>1</v>
      </c>
      <c r="W324">
        <f>IF(AND(E324&gt;='Parameter Ranges for Species'!J$11,'Control Data&amp;Habitat Comparison'!E324&lt;='Parameter Ranges for Species'!E$11),1,0)</f>
        <v>1</v>
      </c>
      <c r="X324">
        <f>IF(AND(F324&gt;='Parameter Ranges for Species'!K$11,'Control Data&amp;Habitat Comparison'!F324&lt;='Parameter Ranges for Species'!F$11),1,0)</f>
        <v>1</v>
      </c>
      <c r="Y324">
        <f t="shared" si="17"/>
        <v>5</v>
      </c>
      <c r="AF324">
        <f t="shared" si="15"/>
        <v>1</v>
      </c>
    </row>
    <row r="325" spans="1:33" x14ac:dyDescent="0.25">
      <c r="A325" t="s">
        <v>7</v>
      </c>
      <c r="B325">
        <v>40.5</v>
      </c>
      <c r="C325">
        <v>0</v>
      </c>
      <c r="D325">
        <v>0.31704922826291271</v>
      </c>
      <c r="E325">
        <v>32</v>
      </c>
      <c r="F325">
        <v>6</v>
      </c>
      <c r="H325">
        <f>IF(AND(B325&gt;='Parameter Ranges for Species'!G$4,'Control Data&amp;Habitat Comparison'!B325&lt;='Parameter Ranges for Species'!B$4),1,0)</f>
        <v>1</v>
      </c>
      <c r="I325">
        <f>IF(AND(C325&gt;='Parameter Ranges for Species'!H$4,'Control Data&amp;Habitat Comparison'!C325&lt;='Parameter Ranges for Species'!C$4),1,0)</f>
        <v>1</v>
      </c>
      <c r="J325">
        <f>IF(AND(D325&gt;='Parameter Ranges for Species'!I$4,'Control Data&amp;Habitat Comparison'!D325&lt;='Parameter Ranges for Species'!D$4),1,0)</f>
        <v>1</v>
      </c>
      <c r="K325">
        <f>IF(AND(E325&gt;='Parameter Ranges for Species'!J$4,'Control Data&amp;Habitat Comparison'!E325&lt;='Parameter Ranges for Species'!E$4),1,0)</f>
        <v>0</v>
      </c>
      <c r="L325">
        <f>IF(AND(F325&gt;='Parameter Ranges for Species'!K$4,'Control Data&amp;Habitat Comparison'!F325&lt;='Parameter Ranges for Species'!F$4),1,0)</f>
        <v>1</v>
      </c>
      <c r="M325">
        <f t="shared" si="16"/>
        <v>4</v>
      </c>
      <c r="T325">
        <f>IF(AND(B325&gt;='Parameter Ranges for Species'!G$11,'Control Data&amp;Habitat Comparison'!B325&lt;='Parameter Ranges for Species'!B$11),1,0)</f>
        <v>1</v>
      </c>
      <c r="U325">
        <f>IF(AND(C325&gt;='Parameter Ranges for Species'!H$11,'Control Data&amp;Habitat Comparison'!C325&lt;='Parameter Ranges for Species'!C$11),1,0)</f>
        <v>1</v>
      </c>
      <c r="V325">
        <f>IF(AND(D325&gt;='Parameter Ranges for Species'!I$11,'Control Data&amp;Habitat Comparison'!D325&lt;='Parameter Ranges for Species'!D$11),1,0)</f>
        <v>1</v>
      </c>
      <c r="W325">
        <f>IF(AND(E325&gt;='Parameter Ranges for Species'!J$11,'Control Data&amp;Habitat Comparison'!E325&lt;='Parameter Ranges for Species'!E$11),1,0)</f>
        <v>1</v>
      </c>
      <c r="X325">
        <f>IF(AND(F325&gt;='Parameter Ranges for Species'!K$11,'Control Data&amp;Habitat Comparison'!F325&lt;='Parameter Ranges for Species'!F$11),1,0)</f>
        <v>1</v>
      </c>
      <c r="Y325">
        <f t="shared" si="17"/>
        <v>5</v>
      </c>
      <c r="AF325">
        <f t="shared" si="15"/>
        <v>1</v>
      </c>
    </row>
    <row r="326" spans="1:33" x14ac:dyDescent="0.25">
      <c r="A326" t="s">
        <v>7</v>
      </c>
      <c r="B326">
        <v>30.5</v>
      </c>
      <c r="C326">
        <v>9.1440000000000007E-2</v>
      </c>
      <c r="D326">
        <v>0.30510244574865808</v>
      </c>
      <c r="E326">
        <v>4</v>
      </c>
      <c r="F326">
        <v>6</v>
      </c>
      <c r="H326">
        <f>IF(AND(B326&gt;='Parameter Ranges for Species'!G$4,'Control Data&amp;Habitat Comparison'!B326&lt;='Parameter Ranges for Species'!B$4),1,0)</f>
        <v>1</v>
      </c>
      <c r="I326">
        <f>IF(AND(C326&gt;='Parameter Ranges for Species'!H$4,'Control Data&amp;Habitat Comparison'!C326&lt;='Parameter Ranges for Species'!C$4),1,0)</f>
        <v>1</v>
      </c>
      <c r="J326">
        <f>IF(AND(D326&gt;='Parameter Ranges for Species'!I$4,'Control Data&amp;Habitat Comparison'!D326&lt;='Parameter Ranges for Species'!D$4),1,0)</f>
        <v>1</v>
      </c>
      <c r="K326">
        <f>IF(AND(E326&gt;='Parameter Ranges for Species'!J$4,'Control Data&amp;Habitat Comparison'!E326&lt;='Parameter Ranges for Species'!E$4),1,0)</f>
        <v>0</v>
      </c>
      <c r="L326">
        <f>IF(AND(F326&gt;='Parameter Ranges for Species'!K$4,'Control Data&amp;Habitat Comparison'!F326&lt;='Parameter Ranges for Species'!F$4),1,0)</f>
        <v>1</v>
      </c>
      <c r="M326">
        <f t="shared" si="16"/>
        <v>4</v>
      </c>
      <c r="T326">
        <f>IF(AND(B326&gt;='Parameter Ranges for Species'!G$11,'Control Data&amp;Habitat Comparison'!B326&lt;='Parameter Ranges for Species'!B$11),1,0)</f>
        <v>1</v>
      </c>
      <c r="U326">
        <f>IF(AND(C326&gt;='Parameter Ranges for Species'!H$11,'Control Data&amp;Habitat Comparison'!C326&lt;='Parameter Ranges for Species'!C$11),1,0)</f>
        <v>1</v>
      </c>
      <c r="V326">
        <f>IF(AND(D326&gt;='Parameter Ranges for Species'!I$11,'Control Data&amp;Habitat Comparison'!D326&lt;='Parameter Ranges for Species'!D$11),1,0)</f>
        <v>1</v>
      </c>
      <c r="W326">
        <f>IF(AND(E326&gt;='Parameter Ranges for Species'!J$11,'Control Data&amp;Habitat Comparison'!E326&lt;='Parameter Ranges for Species'!E$11),1,0)</f>
        <v>1</v>
      </c>
      <c r="X326">
        <f>IF(AND(F326&gt;='Parameter Ranges for Species'!K$11,'Control Data&amp;Habitat Comparison'!F326&lt;='Parameter Ranges for Species'!F$11),1,0)</f>
        <v>1</v>
      </c>
      <c r="Y326">
        <f t="shared" si="17"/>
        <v>5</v>
      </c>
      <c r="AF326">
        <f t="shared" si="15"/>
        <v>1</v>
      </c>
    </row>
    <row r="327" spans="1:33" x14ac:dyDescent="0.25">
      <c r="A327" t="s">
        <v>7</v>
      </c>
      <c r="B327">
        <v>30</v>
      </c>
      <c r="C327">
        <v>9.1440000000000007E-2</v>
      </c>
      <c r="D327">
        <v>0.24904446625869378</v>
      </c>
      <c r="E327">
        <v>0</v>
      </c>
      <c r="F327">
        <v>6</v>
      </c>
      <c r="H327">
        <f>IF(AND(B327&gt;='Parameter Ranges for Species'!G$4,'Control Data&amp;Habitat Comparison'!B327&lt;='Parameter Ranges for Species'!B$4),1,0)</f>
        <v>1</v>
      </c>
      <c r="I327">
        <f>IF(AND(C327&gt;='Parameter Ranges for Species'!H$4,'Control Data&amp;Habitat Comparison'!C327&lt;='Parameter Ranges for Species'!C$4),1,0)</f>
        <v>1</v>
      </c>
      <c r="J327">
        <f>IF(AND(D327&gt;='Parameter Ranges for Species'!I$4,'Control Data&amp;Habitat Comparison'!D327&lt;='Parameter Ranges for Species'!D$4),1,0)</f>
        <v>1</v>
      </c>
      <c r="K327">
        <f>IF(AND(E327&gt;='Parameter Ranges for Species'!J$4,'Control Data&amp;Habitat Comparison'!E327&lt;='Parameter Ranges for Species'!E$4),1,0)</f>
        <v>0</v>
      </c>
      <c r="L327">
        <f>IF(AND(F327&gt;='Parameter Ranges for Species'!K$4,'Control Data&amp;Habitat Comparison'!F327&lt;='Parameter Ranges for Species'!F$4),1,0)</f>
        <v>1</v>
      </c>
      <c r="M327">
        <f t="shared" si="16"/>
        <v>4</v>
      </c>
      <c r="T327">
        <f>IF(AND(B327&gt;='Parameter Ranges for Species'!G$11,'Control Data&amp;Habitat Comparison'!B327&lt;='Parameter Ranges for Species'!B$11),1,0)</f>
        <v>1</v>
      </c>
      <c r="U327">
        <f>IF(AND(C327&gt;='Parameter Ranges for Species'!H$11,'Control Data&amp;Habitat Comparison'!C327&lt;='Parameter Ranges for Species'!C$11),1,0)</f>
        <v>1</v>
      </c>
      <c r="V327">
        <f>IF(AND(D327&gt;='Parameter Ranges for Species'!I$11,'Control Data&amp;Habitat Comparison'!D327&lt;='Parameter Ranges for Species'!D$11),1,0)</f>
        <v>1</v>
      </c>
      <c r="W327">
        <f>IF(AND(E327&gt;='Parameter Ranges for Species'!J$11,'Control Data&amp;Habitat Comparison'!E327&lt;='Parameter Ranges for Species'!E$11),1,0)</f>
        <v>1</v>
      </c>
      <c r="X327">
        <f>IF(AND(F327&gt;='Parameter Ranges for Species'!K$11,'Control Data&amp;Habitat Comparison'!F327&lt;='Parameter Ranges for Species'!F$11),1,0)</f>
        <v>1</v>
      </c>
      <c r="Y327">
        <f t="shared" si="17"/>
        <v>5</v>
      </c>
      <c r="AF327">
        <f t="shared" si="15"/>
        <v>1</v>
      </c>
    </row>
    <row r="328" spans="1:33" x14ac:dyDescent="0.25">
      <c r="A328" t="s">
        <v>7</v>
      </c>
      <c r="B328">
        <v>28</v>
      </c>
      <c r="C328">
        <v>9.1440000000000007E-2</v>
      </c>
      <c r="D328">
        <v>0.27891142254433049</v>
      </c>
      <c r="E328">
        <v>0</v>
      </c>
      <c r="F328">
        <v>6</v>
      </c>
      <c r="H328">
        <f>IF(AND(B328&gt;='Parameter Ranges for Species'!G$4,'Control Data&amp;Habitat Comparison'!B328&lt;='Parameter Ranges for Species'!B$4),1,0)</f>
        <v>1</v>
      </c>
      <c r="I328">
        <f>IF(AND(C328&gt;='Parameter Ranges for Species'!H$4,'Control Data&amp;Habitat Comparison'!C328&lt;='Parameter Ranges for Species'!C$4),1,0)</f>
        <v>1</v>
      </c>
      <c r="J328">
        <f>IF(AND(D328&gt;='Parameter Ranges for Species'!I$4,'Control Data&amp;Habitat Comparison'!D328&lt;='Parameter Ranges for Species'!D$4),1,0)</f>
        <v>1</v>
      </c>
      <c r="K328">
        <f>IF(AND(E328&gt;='Parameter Ranges for Species'!J$4,'Control Data&amp;Habitat Comparison'!E328&lt;='Parameter Ranges for Species'!E$4),1,0)</f>
        <v>0</v>
      </c>
      <c r="L328">
        <f>IF(AND(F328&gt;='Parameter Ranges for Species'!K$4,'Control Data&amp;Habitat Comparison'!F328&lt;='Parameter Ranges for Species'!F$4),1,0)</f>
        <v>1</v>
      </c>
      <c r="M328">
        <f t="shared" si="16"/>
        <v>4</v>
      </c>
      <c r="T328">
        <f>IF(AND(B328&gt;='Parameter Ranges for Species'!G$11,'Control Data&amp;Habitat Comparison'!B328&lt;='Parameter Ranges for Species'!B$11),1,0)</f>
        <v>1</v>
      </c>
      <c r="U328">
        <f>IF(AND(C328&gt;='Parameter Ranges for Species'!H$11,'Control Data&amp;Habitat Comparison'!C328&lt;='Parameter Ranges for Species'!C$11),1,0)</f>
        <v>1</v>
      </c>
      <c r="V328">
        <f>IF(AND(D328&gt;='Parameter Ranges for Species'!I$11,'Control Data&amp;Habitat Comparison'!D328&lt;='Parameter Ranges for Species'!D$11),1,0)</f>
        <v>1</v>
      </c>
      <c r="W328">
        <f>IF(AND(E328&gt;='Parameter Ranges for Species'!J$11,'Control Data&amp;Habitat Comparison'!E328&lt;='Parameter Ranges for Species'!E$11),1,0)</f>
        <v>1</v>
      </c>
      <c r="X328">
        <f>IF(AND(F328&gt;='Parameter Ranges for Species'!K$11,'Control Data&amp;Habitat Comparison'!F328&lt;='Parameter Ranges for Species'!F$11),1,0)</f>
        <v>1</v>
      </c>
      <c r="Y328">
        <f t="shared" si="17"/>
        <v>5</v>
      </c>
      <c r="AF328">
        <f t="shared" si="15"/>
        <v>1</v>
      </c>
    </row>
    <row r="329" spans="1:33" x14ac:dyDescent="0.25">
      <c r="A329" t="s">
        <v>7</v>
      </c>
      <c r="B329">
        <v>28</v>
      </c>
      <c r="C329">
        <v>9.1440000000000007E-2</v>
      </c>
      <c r="D329">
        <v>0.16955241337538376</v>
      </c>
      <c r="E329">
        <v>1</v>
      </c>
      <c r="F329">
        <v>6</v>
      </c>
      <c r="H329">
        <f>IF(AND(B329&gt;='Parameter Ranges for Species'!G$4,'Control Data&amp;Habitat Comparison'!B329&lt;='Parameter Ranges for Species'!B$4),1,0)</f>
        <v>1</v>
      </c>
      <c r="I329">
        <f>IF(AND(C329&gt;='Parameter Ranges for Species'!H$4,'Control Data&amp;Habitat Comparison'!C329&lt;='Parameter Ranges for Species'!C$4),1,0)</f>
        <v>1</v>
      </c>
      <c r="J329">
        <f>IF(AND(D329&gt;='Parameter Ranges for Species'!I$4,'Control Data&amp;Habitat Comparison'!D329&lt;='Parameter Ranges for Species'!D$4),1,0)</f>
        <v>1</v>
      </c>
      <c r="K329">
        <f>IF(AND(E329&gt;='Parameter Ranges for Species'!J$4,'Control Data&amp;Habitat Comparison'!E329&lt;='Parameter Ranges for Species'!E$4),1,0)</f>
        <v>0</v>
      </c>
      <c r="L329">
        <f>IF(AND(F329&gt;='Parameter Ranges for Species'!K$4,'Control Data&amp;Habitat Comparison'!F329&lt;='Parameter Ranges for Species'!F$4),1,0)</f>
        <v>1</v>
      </c>
      <c r="M329">
        <f t="shared" si="16"/>
        <v>4</v>
      </c>
      <c r="T329">
        <f>IF(AND(B329&gt;='Parameter Ranges for Species'!G$11,'Control Data&amp;Habitat Comparison'!B329&lt;='Parameter Ranges for Species'!B$11),1,0)</f>
        <v>1</v>
      </c>
      <c r="U329">
        <f>IF(AND(C329&gt;='Parameter Ranges for Species'!H$11,'Control Data&amp;Habitat Comparison'!C329&lt;='Parameter Ranges for Species'!C$11),1,0)</f>
        <v>1</v>
      </c>
      <c r="V329">
        <f>IF(AND(D329&gt;='Parameter Ranges for Species'!I$11,'Control Data&amp;Habitat Comparison'!D329&lt;='Parameter Ranges for Species'!D$11),1,0)</f>
        <v>1</v>
      </c>
      <c r="W329">
        <f>IF(AND(E329&gt;='Parameter Ranges for Species'!J$11,'Control Data&amp;Habitat Comparison'!E329&lt;='Parameter Ranges for Species'!E$11),1,0)</f>
        <v>1</v>
      </c>
      <c r="X329">
        <f>IF(AND(F329&gt;='Parameter Ranges for Species'!K$11,'Control Data&amp;Habitat Comparison'!F329&lt;='Parameter Ranges for Species'!F$11),1,0)</f>
        <v>1</v>
      </c>
      <c r="Y329">
        <f t="shared" si="17"/>
        <v>5</v>
      </c>
      <c r="AF329">
        <f t="shared" si="15"/>
        <v>1</v>
      </c>
    </row>
    <row r="330" spans="1:33" x14ac:dyDescent="0.25">
      <c r="A330" t="s">
        <v>7</v>
      </c>
      <c r="B330">
        <v>31</v>
      </c>
      <c r="C330">
        <v>0</v>
      </c>
      <c r="D330">
        <v>0.19114852022807494</v>
      </c>
      <c r="E330">
        <v>37</v>
      </c>
      <c r="F330">
        <v>6</v>
      </c>
      <c r="H330">
        <f>IF(AND(B330&gt;='Parameter Ranges for Species'!G$4,'Control Data&amp;Habitat Comparison'!B330&lt;='Parameter Ranges for Species'!B$4),1,0)</f>
        <v>1</v>
      </c>
      <c r="I330">
        <f>IF(AND(C330&gt;='Parameter Ranges for Species'!H$4,'Control Data&amp;Habitat Comparison'!C330&lt;='Parameter Ranges for Species'!C$4),1,0)</f>
        <v>1</v>
      </c>
      <c r="J330">
        <f>IF(AND(D330&gt;='Parameter Ranges for Species'!I$4,'Control Data&amp;Habitat Comparison'!D330&lt;='Parameter Ranges for Species'!D$4),1,0)</f>
        <v>1</v>
      </c>
      <c r="K330">
        <f>IF(AND(E330&gt;='Parameter Ranges for Species'!J$4,'Control Data&amp;Habitat Comparison'!E330&lt;='Parameter Ranges for Species'!E$4),1,0)</f>
        <v>0</v>
      </c>
      <c r="L330">
        <f>IF(AND(F330&gt;='Parameter Ranges for Species'!K$4,'Control Data&amp;Habitat Comparison'!F330&lt;='Parameter Ranges for Species'!F$4),1,0)</f>
        <v>1</v>
      </c>
      <c r="M330">
        <f t="shared" si="16"/>
        <v>4</v>
      </c>
      <c r="T330">
        <f>IF(AND(B330&gt;='Parameter Ranges for Species'!G$11,'Control Data&amp;Habitat Comparison'!B330&lt;='Parameter Ranges for Species'!B$11),1,0)</f>
        <v>1</v>
      </c>
      <c r="U330">
        <f>IF(AND(C330&gt;='Parameter Ranges for Species'!H$11,'Control Data&amp;Habitat Comparison'!C330&lt;='Parameter Ranges for Species'!C$11),1,0)</f>
        <v>1</v>
      </c>
      <c r="V330">
        <f>IF(AND(D330&gt;='Parameter Ranges for Species'!I$11,'Control Data&amp;Habitat Comparison'!D330&lt;='Parameter Ranges for Species'!D$11),1,0)</f>
        <v>1</v>
      </c>
      <c r="W330">
        <f>IF(AND(E330&gt;='Parameter Ranges for Species'!J$11,'Control Data&amp;Habitat Comparison'!E330&lt;='Parameter Ranges for Species'!E$11),1,0)</f>
        <v>1</v>
      </c>
      <c r="X330">
        <f>IF(AND(F330&gt;='Parameter Ranges for Species'!K$11,'Control Data&amp;Habitat Comparison'!F330&lt;='Parameter Ranges for Species'!F$11),1,0)</f>
        <v>1</v>
      </c>
      <c r="Y330">
        <f t="shared" si="17"/>
        <v>5</v>
      </c>
      <c r="AF330">
        <f t="shared" si="15"/>
        <v>1</v>
      </c>
    </row>
    <row r="331" spans="1:33" x14ac:dyDescent="0.25">
      <c r="A331" t="s">
        <v>7</v>
      </c>
      <c r="B331">
        <v>32</v>
      </c>
      <c r="C331">
        <v>9.1440000000000007E-2</v>
      </c>
      <c r="D331">
        <v>0.14979427306334717</v>
      </c>
      <c r="E331">
        <v>3</v>
      </c>
      <c r="F331">
        <v>6</v>
      </c>
      <c r="H331">
        <f>IF(AND(B331&gt;='Parameter Ranges for Species'!G$4,'Control Data&amp;Habitat Comparison'!B331&lt;='Parameter Ranges for Species'!B$4),1,0)</f>
        <v>1</v>
      </c>
      <c r="I331">
        <f>IF(AND(C331&gt;='Parameter Ranges for Species'!H$4,'Control Data&amp;Habitat Comparison'!C331&lt;='Parameter Ranges for Species'!C$4),1,0)</f>
        <v>1</v>
      </c>
      <c r="J331">
        <f>IF(AND(D331&gt;='Parameter Ranges for Species'!I$4,'Control Data&amp;Habitat Comparison'!D331&lt;='Parameter Ranges for Species'!D$4),1,0)</f>
        <v>1</v>
      </c>
      <c r="K331">
        <f>IF(AND(E331&gt;='Parameter Ranges for Species'!J$4,'Control Data&amp;Habitat Comparison'!E331&lt;='Parameter Ranges for Species'!E$4),1,0)</f>
        <v>0</v>
      </c>
      <c r="L331">
        <f>IF(AND(F331&gt;='Parameter Ranges for Species'!K$4,'Control Data&amp;Habitat Comparison'!F331&lt;='Parameter Ranges for Species'!F$4),1,0)</f>
        <v>1</v>
      </c>
      <c r="M331">
        <f t="shared" si="16"/>
        <v>4</v>
      </c>
      <c r="T331">
        <f>IF(AND(B331&gt;='Parameter Ranges for Species'!G$11,'Control Data&amp;Habitat Comparison'!B331&lt;='Parameter Ranges for Species'!B$11),1,0)</f>
        <v>1</v>
      </c>
      <c r="U331">
        <f>IF(AND(C331&gt;='Parameter Ranges for Species'!H$11,'Control Data&amp;Habitat Comparison'!C331&lt;='Parameter Ranges for Species'!C$11),1,0)</f>
        <v>1</v>
      </c>
      <c r="V331">
        <f>IF(AND(D331&gt;='Parameter Ranges for Species'!I$11,'Control Data&amp;Habitat Comparison'!D331&lt;='Parameter Ranges for Species'!D$11),1,0)</f>
        <v>1</v>
      </c>
      <c r="W331">
        <f>IF(AND(E331&gt;='Parameter Ranges for Species'!J$11,'Control Data&amp;Habitat Comparison'!E331&lt;='Parameter Ranges for Species'!E$11),1,0)</f>
        <v>1</v>
      </c>
      <c r="X331">
        <f>IF(AND(F331&gt;='Parameter Ranges for Species'!K$11,'Control Data&amp;Habitat Comparison'!F331&lt;='Parameter Ranges for Species'!F$11),1,0)</f>
        <v>1</v>
      </c>
      <c r="Y331">
        <f t="shared" si="17"/>
        <v>5</v>
      </c>
      <c r="AF331">
        <f t="shared" si="15"/>
        <v>1</v>
      </c>
    </row>
    <row r="332" spans="1:33" x14ac:dyDescent="0.25">
      <c r="A332" t="s">
        <v>7</v>
      </c>
      <c r="B332">
        <v>31.5</v>
      </c>
      <c r="C332">
        <v>0.12192000000000001</v>
      </c>
      <c r="D332">
        <v>0.21963700160822069</v>
      </c>
      <c r="E332">
        <v>6</v>
      </c>
      <c r="F332">
        <v>6</v>
      </c>
      <c r="H332">
        <f>IF(AND(B332&gt;='Parameter Ranges for Species'!G$4,'Control Data&amp;Habitat Comparison'!B332&lt;='Parameter Ranges for Species'!B$4),1,0)</f>
        <v>1</v>
      </c>
      <c r="I332">
        <f>IF(AND(C332&gt;='Parameter Ranges for Species'!H$4,'Control Data&amp;Habitat Comparison'!C332&lt;='Parameter Ranges for Species'!C$4),1,0)</f>
        <v>1</v>
      </c>
      <c r="J332">
        <f>IF(AND(D332&gt;='Parameter Ranges for Species'!I$4,'Control Data&amp;Habitat Comparison'!D332&lt;='Parameter Ranges for Species'!D$4),1,0)</f>
        <v>1</v>
      </c>
      <c r="K332">
        <f>IF(AND(E332&gt;='Parameter Ranges for Species'!J$4,'Control Data&amp;Habitat Comparison'!E332&lt;='Parameter Ranges for Species'!E$4),1,0)</f>
        <v>0</v>
      </c>
      <c r="L332">
        <f>IF(AND(F332&gt;='Parameter Ranges for Species'!K$4,'Control Data&amp;Habitat Comparison'!F332&lt;='Parameter Ranges for Species'!F$4),1,0)</f>
        <v>1</v>
      </c>
      <c r="M332">
        <f t="shared" si="16"/>
        <v>4</v>
      </c>
      <c r="T332">
        <f>IF(AND(B332&gt;='Parameter Ranges for Species'!G$11,'Control Data&amp;Habitat Comparison'!B332&lt;='Parameter Ranges for Species'!B$11),1,0)</f>
        <v>1</v>
      </c>
      <c r="U332">
        <f>IF(AND(C332&gt;='Parameter Ranges for Species'!H$11,'Control Data&amp;Habitat Comparison'!C332&lt;='Parameter Ranges for Species'!C$11),1,0)</f>
        <v>1</v>
      </c>
      <c r="V332">
        <f>IF(AND(D332&gt;='Parameter Ranges for Species'!I$11,'Control Data&amp;Habitat Comparison'!D332&lt;='Parameter Ranges for Species'!D$11),1,0)</f>
        <v>1</v>
      </c>
      <c r="W332">
        <f>IF(AND(E332&gt;='Parameter Ranges for Species'!J$11,'Control Data&amp;Habitat Comparison'!E332&lt;='Parameter Ranges for Species'!E$11),1,0)</f>
        <v>1</v>
      </c>
      <c r="X332">
        <f>IF(AND(F332&gt;='Parameter Ranges for Species'!K$11,'Control Data&amp;Habitat Comparison'!F332&lt;='Parameter Ranges for Species'!F$11),1,0)</f>
        <v>1</v>
      </c>
      <c r="Y332">
        <f t="shared" si="17"/>
        <v>5</v>
      </c>
      <c r="AF332">
        <f t="shared" si="15"/>
        <v>1</v>
      </c>
    </row>
    <row r="333" spans="1:33" x14ac:dyDescent="0.25">
      <c r="A333" t="s">
        <v>7</v>
      </c>
      <c r="B333">
        <v>31</v>
      </c>
      <c r="C333">
        <v>6.0960000000000007E-2</v>
      </c>
      <c r="D333">
        <v>0.17920173771382025</v>
      </c>
      <c r="E333">
        <v>35</v>
      </c>
      <c r="F333">
        <v>6</v>
      </c>
      <c r="H333">
        <f>IF(AND(B333&gt;='Parameter Ranges for Species'!G$4,'Control Data&amp;Habitat Comparison'!B333&lt;='Parameter Ranges for Species'!B$4),1,0)</f>
        <v>1</v>
      </c>
      <c r="I333">
        <f>IF(AND(C333&gt;='Parameter Ranges for Species'!H$4,'Control Data&amp;Habitat Comparison'!C333&lt;='Parameter Ranges for Species'!C$4),1,0)</f>
        <v>1</v>
      </c>
      <c r="J333">
        <f>IF(AND(D333&gt;='Parameter Ranges for Species'!I$4,'Control Data&amp;Habitat Comparison'!D333&lt;='Parameter Ranges for Species'!D$4),1,0)</f>
        <v>1</v>
      </c>
      <c r="K333">
        <f>IF(AND(E333&gt;='Parameter Ranges for Species'!J$4,'Control Data&amp;Habitat Comparison'!E333&lt;='Parameter Ranges for Species'!E$4),1,0)</f>
        <v>0</v>
      </c>
      <c r="L333">
        <f>IF(AND(F333&gt;='Parameter Ranges for Species'!K$4,'Control Data&amp;Habitat Comparison'!F333&lt;='Parameter Ranges for Species'!F$4),1,0)</f>
        <v>1</v>
      </c>
      <c r="M333">
        <f t="shared" si="16"/>
        <v>4</v>
      </c>
      <c r="T333">
        <f>IF(AND(B333&gt;='Parameter Ranges for Species'!G$11,'Control Data&amp;Habitat Comparison'!B333&lt;='Parameter Ranges for Species'!B$11),1,0)</f>
        <v>1</v>
      </c>
      <c r="U333">
        <f>IF(AND(C333&gt;='Parameter Ranges for Species'!H$11,'Control Data&amp;Habitat Comparison'!C333&lt;='Parameter Ranges for Species'!C$11),1,0)</f>
        <v>1</v>
      </c>
      <c r="V333">
        <f>IF(AND(D333&gt;='Parameter Ranges for Species'!I$11,'Control Data&amp;Habitat Comparison'!D333&lt;='Parameter Ranges for Species'!D$11),1,0)</f>
        <v>1</v>
      </c>
      <c r="W333">
        <f>IF(AND(E333&gt;='Parameter Ranges for Species'!J$11,'Control Data&amp;Habitat Comparison'!E333&lt;='Parameter Ranges for Species'!E$11),1,0)</f>
        <v>1</v>
      </c>
      <c r="X333">
        <f>IF(AND(F333&gt;='Parameter Ranges for Species'!K$11,'Control Data&amp;Habitat Comparison'!F333&lt;='Parameter Ranges for Species'!F$11),1,0)</f>
        <v>1</v>
      </c>
      <c r="Y333">
        <f t="shared" si="17"/>
        <v>5</v>
      </c>
      <c r="AF333">
        <f t="shared" si="15"/>
        <v>1</v>
      </c>
    </row>
    <row r="334" spans="1:33" x14ac:dyDescent="0.25">
      <c r="A334" t="s">
        <v>7</v>
      </c>
      <c r="B334">
        <v>30</v>
      </c>
      <c r="C334">
        <v>9.1440000000000007E-2</v>
      </c>
      <c r="D334">
        <v>0.16633597192923827</v>
      </c>
      <c r="E334">
        <v>96</v>
      </c>
      <c r="F334">
        <v>6</v>
      </c>
      <c r="H334">
        <f>IF(AND(B334&gt;='Parameter Ranges for Species'!G$4,'Control Data&amp;Habitat Comparison'!B334&lt;='Parameter Ranges for Species'!B$4),1,0)</f>
        <v>1</v>
      </c>
      <c r="I334">
        <f>IF(AND(C334&gt;='Parameter Ranges for Species'!H$4,'Control Data&amp;Habitat Comparison'!C334&lt;='Parameter Ranges for Species'!C$4),1,0)</f>
        <v>1</v>
      </c>
      <c r="J334">
        <f>IF(AND(D334&gt;='Parameter Ranges for Species'!I$4,'Control Data&amp;Habitat Comparison'!D334&lt;='Parameter Ranges for Species'!D$4),1,0)</f>
        <v>1</v>
      </c>
      <c r="K334">
        <f>IF(AND(E334&gt;='Parameter Ranges for Species'!J$4,'Control Data&amp;Habitat Comparison'!E334&lt;='Parameter Ranges for Species'!E$4),1,0)</f>
        <v>1</v>
      </c>
      <c r="L334">
        <f>IF(AND(F334&gt;='Parameter Ranges for Species'!K$4,'Control Data&amp;Habitat Comparison'!F334&lt;='Parameter Ranges for Species'!F$4),1,0)</f>
        <v>1</v>
      </c>
      <c r="M334">
        <f t="shared" si="16"/>
        <v>5</v>
      </c>
      <c r="T334">
        <f>IF(AND(B334&gt;='Parameter Ranges for Species'!G$11,'Control Data&amp;Habitat Comparison'!B334&lt;='Parameter Ranges for Species'!B$11),1,0)</f>
        <v>1</v>
      </c>
      <c r="U334">
        <f>IF(AND(C334&gt;='Parameter Ranges for Species'!H$11,'Control Data&amp;Habitat Comparison'!C334&lt;='Parameter Ranges for Species'!C$11),1,0)</f>
        <v>1</v>
      </c>
      <c r="V334">
        <f>IF(AND(D334&gt;='Parameter Ranges for Species'!I$11,'Control Data&amp;Habitat Comparison'!D334&lt;='Parameter Ranges for Species'!D$11),1,0)</f>
        <v>1</v>
      </c>
      <c r="W334">
        <f>IF(AND(E334&gt;='Parameter Ranges for Species'!J$11,'Control Data&amp;Habitat Comparison'!E334&lt;='Parameter Ranges for Species'!E$11),1,0)</f>
        <v>1</v>
      </c>
      <c r="X334">
        <f>IF(AND(F334&gt;='Parameter Ranges for Species'!K$11,'Control Data&amp;Habitat Comparison'!F334&lt;='Parameter Ranges for Species'!F$11),1,0)</f>
        <v>1</v>
      </c>
      <c r="Y334">
        <f t="shared" si="17"/>
        <v>5</v>
      </c>
      <c r="AF334">
        <f t="shared" si="15"/>
        <v>1</v>
      </c>
    </row>
    <row r="335" spans="1:33" x14ac:dyDescent="0.25">
      <c r="A335" t="s">
        <v>7</v>
      </c>
      <c r="B335">
        <v>32.5</v>
      </c>
      <c r="C335">
        <v>6.0960000000000007E-2</v>
      </c>
      <c r="D335">
        <v>0.12819816621065602</v>
      </c>
      <c r="E335">
        <v>52</v>
      </c>
      <c r="F335">
        <v>6</v>
      </c>
      <c r="H335">
        <f>IF(AND(B335&gt;='Parameter Ranges for Species'!G$4,'Control Data&amp;Habitat Comparison'!B335&lt;='Parameter Ranges for Species'!B$4),1,0)</f>
        <v>1</v>
      </c>
      <c r="I335">
        <f>IF(AND(C335&gt;='Parameter Ranges for Species'!H$4,'Control Data&amp;Habitat Comparison'!C335&lt;='Parameter Ranges for Species'!C$4),1,0)</f>
        <v>1</v>
      </c>
      <c r="J335">
        <f>IF(AND(D335&gt;='Parameter Ranges for Species'!I$4,'Control Data&amp;Habitat Comparison'!D335&lt;='Parameter Ranges for Species'!D$4),1,0)</f>
        <v>1</v>
      </c>
      <c r="K335">
        <f>IF(AND(E335&gt;='Parameter Ranges for Species'!J$4,'Control Data&amp;Habitat Comparison'!E335&lt;='Parameter Ranges for Species'!E$4),1,0)</f>
        <v>0</v>
      </c>
      <c r="L335">
        <f>IF(AND(F335&gt;='Parameter Ranges for Species'!K$4,'Control Data&amp;Habitat Comparison'!F335&lt;='Parameter Ranges for Species'!F$4),1,0)</f>
        <v>1</v>
      </c>
      <c r="M335">
        <f t="shared" si="16"/>
        <v>4</v>
      </c>
      <c r="T335">
        <f>IF(AND(B335&gt;='Parameter Ranges for Species'!G$11,'Control Data&amp;Habitat Comparison'!B335&lt;='Parameter Ranges for Species'!B$11),1,0)</f>
        <v>1</v>
      </c>
      <c r="U335">
        <f>IF(AND(C335&gt;='Parameter Ranges for Species'!H$11,'Control Data&amp;Habitat Comparison'!C335&lt;='Parameter Ranges for Species'!C$11),1,0)</f>
        <v>1</v>
      </c>
      <c r="V335">
        <f>IF(AND(D335&gt;='Parameter Ranges for Species'!I$11,'Control Data&amp;Habitat Comparison'!D335&lt;='Parameter Ranges for Species'!D$11),1,0)</f>
        <v>1</v>
      </c>
      <c r="W335">
        <f>IF(AND(E335&gt;='Parameter Ranges for Species'!J$11,'Control Data&amp;Habitat Comparison'!E335&lt;='Parameter Ranges for Species'!E$11),1,0)</f>
        <v>1</v>
      </c>
      <c r="X335">
        <f>IF(AND(F335&gt;='Parameter Ranges for Species'!K$11,'Control Data&amp;Habitat Comparison'!F335&lt;='Parameter Ranges for Species'!F$11),1,0)</f>
        <v>1</v>
      </c>
      <c r="Y335">
        <f t="shared" si="17"/>
        <v>5</v>
      </c>
      <c r="AF335">
        <f t="shared" si="15"/>
        <v>1</v>
      </c>
    </row>
    <row r="336" spans="1:33" x14ac:dyDescent="0.25">
      <c r="A336" t="s">
        <v>7</v>
      </c>
      <c r="B336">
        <v>23</v>
      </c>
      <c r="C336">
        <v>9.1440000000000007E-2</v>
      </c>
      <c r="D336">
        <v>0.12865765784581967</v>
      </c>
      <c r="E336">
        <v>96</v>
      </c>
      <c r="F336">
        <v>4</v>
      </c>
      <c r="H336">
        <f>IF(AND(B336&gt;='Parameter Ranges for Species'!G$4,'Control Data&amp;Habitat Comparison'!B336&lt;='Parameter Ranges for Species'!B$4),1,0)</f>
        <v>1</v>
      </c>
      <c r="I336">
        <f>IF(AND(C336&gt;='Parameter Ranges for Species'!H$4,'Control Data&amp;Habitat Comparison'!C336&lt;='Parameter Ranges for Species'!C$4),1,0)</f>
        <v>1</v>
      </c>
      <c r="J336">
        <f>IF(AND(D336&gt;='Parameter Ranges for Species'!I$4,'Control Data&amp;Habitat Comparison'!D336&lt;='Parameter Ranges for Species'!D$4),1,0)</f>
        <v>1</v>
      </c>
      <c r="K336">
        <f>IF(AND(E336&gt;='Parameter Ranges for Species'!J$4,'Control Data&amp;Habitat Comparison'!E336&lt;='Parameter Ranges for Species'!E$4),1,0)</f>
        <v>1</v>
      </c>
      <c r="L336">
        <f>IF(AND(F336&gt;='Parameter Ranges for Species'!K$4,'Control Data&amp;Habitat Comparison'!F336&lt;='Parameter Ranges for Species'!F$4),1,0)</f>
        <v>1</v>
      </c>
      <c r="M336">
        <f t="shared" si="16"/>
        <v>5</v>
      </c>
      <c r="T336">
        <f>IF(AND(B336&gt;='Parameter Ranges for Species'!G$11,'Control Data&amp;Habitat Comparison'!B336&lt;='Parameter Ranges for Species'!B$11),1,0)</f>
        <v>1</v>
      </c>
      <c r="U336">
        <f>IF(AND(C336&gt;='Parameter Ranges for Species'!H$11,'Control Data&amp;Habitat Comparison'!C336&lt;='Parameter Ranges for Species'!C$11),1,0)</f>
        <v>1</v>
      </c>
      <c r="V336">
        <f>IF(AND(D336&gt;='Parameter Ranges for Species'!I$11,'Control Data&amp;Habitat Comparison'!D336&lt;='Parameter Ranges for Species'!D$11),1,0)</f>
        <v>1</v>
      </c>
      <c r="W336">
        <f>IF(AND(E336&gt;='Parameter Ranges for Species'!J$11,'Control Data&amp;Habitat Comparison'!E336&lt;='Parameter Ranges for Species'!E$11),1,0)</f>
        <v>1</v>
      </c>
      <c r="X336">
        <f>IF(AND(F336&gt;='Parameter Ranges for Species'!K$11,'Control Data&amp;Habitat Comparison'!F336&lt;='Parameter Ranges for Species'!F$11),1,0)</f>
        <v>1</v>
      </c>
      <c r="Y336">
        <f t="shared" si="17"/>
        <v>5</v>
      </c>
      <c r="AF336">
        <f t="shared" si="15"/>
        <v>1</v>
      </c>
    </row>
    <row r="337" spans="1:32" x14ac:dyDescent="0.25">
      <c r="A337" t="s">
        <v>7</v>
      </c>
      <c r="B337">
        <v>25.5</v>
      </c>
      <c r="C337">
        <v>0</v>
      </c>
      <c r="D337">
        <v>9.9709684830510237E-2</v>
      </c>
      <c r="E337">
        <v>95</v>
      </c>
      <c r="F337">
        <v>4</v>
      </c>
      <c r="H337">
        <f>IF(AND(B337&gt;='Parameter Ranges for Species'!G$4,'Control Data&amp;Habitat Comparison'!B337&lt;='Parameter Ranges for Species'!B$4),1,0)</f>
        <v>1</v>
      </c>
      <c r="I337">
        <f>IF(AND(C337&gt;='Parameter Ranges for Species'!H$4,'Control Data&amp;Habitat Comparison'!C337&lt;='Parameter Ranges for Species'!C$4),1,0)</f>
        <v>1</v>
      </c>
      <c r="J337">
        <f>IF(AND(D337&gt;='Parameter Ranges for Species'!I$4,'Control Data&amp;Habitat Comparison'!D337&lt;='Parameter Ranges for Species'!D$4),1,0)</f>
        <v>1</v>
      </c>
      <c r="K337">
        <f>IF(AND(E337&gt;='Parameter Ranges for Species'!J$4,'Control Data&amp;Habitat Comparison'!E337&lt;='Parameter Ranges for Species'!E$4),1,0)</f>
        <v>1</v>
      </c>
      <c r="L337">
        <f>IF(AND(F337&gt;='Parameter Ranges for Species'!K$4,'Control Data&amp;Habitat Comparison'!F337&lt;='Parameter Ranges for Species'!F$4),1,0)</f>
        <v>1</v>
      </c>
      <c r="M337">
        <f t="shared" si="16"/>
        <v>5</v>
      </c>
      <c r="T337">
        <f>IF(AND(B337&gt;='Parameter Ranges for Species'!G$11,'Control Data&amp;Habitat Comparison'!B337&lt;='Parameter Ranges for Species'!B$11),1,0)</f>
        <v>1</v>
      </c>
      <c r="U337">
        <f>IF(AND(C337&gt;='Parameter Ranges for Species'!H$11,'Control Data&amp;Habitat Comparison'!C337&lt;='Parameter Ranges for Species'!C$11),1,0)</f>
        <v>1</v>
      </c>
      <c r="V337">
        <f>IF(AND(D337&gt;='Parameter Ranges for Species'!I$11,'Control Data&amp;Habitat Comparison'!D337&lt;='Parameter Ranges for Species'!D$11),1,0)</f>
        <v>1</v>
      </c>
      <c r="W337">
        <f>IF(AND(E337&gt;='Parameter Ranges for Species'!J$11,'Control Data&amp;Habitat Comparison'!E337&lt;='Parameter Ranges for Species'!E$11),1,0)</f>
        <v>1</v>
      </c>
      <c r="X337">
        <f>IF(AND(F337&gt;='Parameter Ranges for Species'!K$11,'Control Data&amp;Habitat Comparison'!F337&lt;='Parameter Ranges for Species'!F$11),1,0)</f>
        <v>1</v>
      </c>
      <c r="Y337">
        <f t="shared" si="17"/>
        <v>5</v>
      </c>
      <c r="AF337">
        <f t="shared" si="15"/>
        <v>1</v>
      </c>
    </row>
    <row r="338" spans="1:32" x14ac:dyDescent="0.25">
      <c r="A338" t="s">
        <v>7</v>
      </c>
      <c r="B338">
        <v>19</v>
      </c>
      <c r="C338">
        <v>9.1440000000000007E-2</v>
      </c>
      <c r="D338">
        <v>0.12452223312934689</v>
      </c>
      <c r="E338">
        <v>85</v>
      </c>
      <c r="F338">
        <v>3</v>
      </c>
      <c r="H338">
        <f>IF(AND(B338&gt;='Parameter Ranges for Species'!G$4,'Control Data&amp;Habitat Comparison'!B338&lt;='Parameter Ranges for Species'!B$4),1,0)</f>
        <v>1</v>
      </c>
      <c r="I338">
        <f>IF(AND(C338&gt;='Parameter Ranges for Species'!H$4,'Control Data&amp;Habitat Comparison'!C338&lt;='Parameter Ranges for Species'!C$4),1,0)</f>
        <v>1</v>
      </c>
      <c r="J338">
        <f>IF(AND(D338&gt;='Parameter Ranges for Species'!I$4,'Control Data&amp;Habitat Comparison'!D338&lt;='Parameter Ranges for Species'!D$4),1,0)</f>
        <v>1</v>
      </c>
      <c r="K338">
        <f>IF(AND(E338&gt;='Parameter Ranges for Species'!J$4,'Control Data&amp;Habitat Comparison'!E338&lt;='Parameter Ranges for Species'!E$4),1,0)</f>
        <v>0</v>
      </c>
      <c r="L338">
        <f>IF(AND(F338&gt;='Parameter Ranges for Species'!K$4,'Control Data&amp;Habitat Comparison'!F338&lt;='Parameter Ranges for Species'!F$4),1,0)</f>
        <v>1</v>
      </c>
      <c r="M338">
        <f t="shared" si="16"/>
        <v>4</v>
      </c>
      <c r="T338">
        <f>IF(AND(B338&gt;='Parameter Ranges for Species'!G$11,'Control Data&amp;Habitat Comparison'!B338&lt;='Parameter Ranges for Species'!B$11),1,0)</f>
        <v>1</v>
      </c>
      <c r="U338">
        <f>IF(AND(C338&gt;='Parameter Ranges for Species'!H$11,'Control Data&amp;Habitat Comparison'!C338&lt;='Parameter Ranges for Species'!C$11),1,0)</f>
        <v>1</v>
      </c>
      <c r="V338">
        <f>IF(AND(D338&gt;='Parameter Ranges for Species'!I$11,'Control Data&amp;Habitat Comparison'!D338&lt;='Parameter Ranges for Species'!D$11),1,0)</f>
        <v>1</v>
      </c>
      <c r="W338">
        <f>IF(AND(E338&gt;='Parameter Ranges for Species'!J$11,'Control Data&amp;Habitat Comparison'!E338&lt;='Parameter Ranges for Species'!E$11),1,0)</f>
        <v>1</v>
      </c>
      <c r="X338">
        <f>IF(AND(F338&gt;='Parameter Ranges for Species'!K$11,'Control Data&amp;Habitat Comparison'!F338&lt;='Parameter Ranges for Species'!F$11),1,0)</f>
        <v>1</v>
      </c>
      <c r="Y338">
        <f t="shared" si="17"/>
        <v>5</v>
      </c>
      <c r="AF338">
        <f t="shared" si="15"/>
        <v>1</v>
      </c>
    </row>
    <row r="339" spans="1:32" x14ac:dyDescent="0.25">
      <c r="A339" t="s">
        <v>7</v>
      </c>
      <c r="B339">
        <v>13</v>
      </c>
      <c r="C339">
        <v>9.1440000000000007E-2</v>
      </c>
      <c r="D339">
        <v>6.3869337287746186E-2</v>
      </c>
      <c r="E339">
        <v>83</v>
      </c>
      <c r="F339">
        <v>3</v>
      </c>
      <c r="H339">
        <f>IF(AND(B339&gt;='Parameter Ranges for Species'!G$4,'Control Data&amp;Habitat Comparison'!B339&lt;='Parameter Ranges for Species'!B$4),1,0)</f>
        <v>0</v>
      </c>
      <c r="I339">
        <f>IF(AND(C339&gt;='Parameter Ranges for Species'!H$4,'Control Data&amp;Habitat Comparison'!C339&lt;='Parameter Ranges for Species'!C$4),1,0)</f>
        <v>1</v>
      </c>
      <c r="J339">
        <f>IF(AND(D339&gt;='Parameter Ranges for Species'!I$4,'Control Data&amp;Habitat Comparison'!D339&lt;='Parameter Ranges for Species'!D$4),1,0)</f>
        <v>1</v>
      </c>
      <c r="K339">
        <f>IF(AND(E339&gt;='Parameter Ranges for Species'!J$4,'Control Data&amp;Habitat Comparison'!E339&lt;='Parameter Ranges for Species'!E$4),1,0)</f>
        <v>0</v>
      </c>
      <c r="L339">
        <f>IF(AND(F339&gt;='Parameter Ranges for Species'!K$4,'Control Data&amp;Habitat Comparison'!F339&lt;='Parameter Ranges for Species'!F$4),1,0)</f>
        <v>1</v>
      </c>
      <c r="M339">
        <f t="shared" si="16"/>
        <v>3</v>
      </c>
      <c r="T339">
        <f>IF(AND(B339&gt;='Parameter Ranges for Species'!G$11,'Control Data&amp;Habitat Comparison'!B339&lt;='Parameter Ranges for Species'!B$11),1,0)</f>
        <v>1</v>
      </c>
      <c r="U339">
        <f>IF(AND(C339&gt;='Parameter Ranges for Species'!H$11,'Control Data&amp;Habitat Comparison'!C339&lt;='Parameter Ranges for Species'!C$11),1,0)</f>
        <v>1</v>
      </c>
      <c r="V339">
        <f>IF(AND(D339&gt;='Parameter Ranges for Species'!I$11,'Control Data&amp;Habitat Comparison'!D339&lt;='Parameter Ranges for Species'!D$11),1,0)</f>
        <v>0</v>
      </c>
      <c r="W339">
        <f>IF(AND(E339&gt;='Parameter Ranges for Species'!J$11,'Control Data&amp;Habitat Comparison'!E339&lt;='Parameter Ranges for Species'!E$11),1,0)</f>
        <v>1</v>
      </c>
      <c r="X339">
        <f>IF(AND(F339&gt;='Parameter Ranges for Species'!K$11,'Control Data&amp;Habitat Comparison'!F339&lt;='Parameter Ranges for Species'!F$11),1,0)</f>
        <v>1</v>
      </c>
      <c r="Y339">
        <f t="shared" si="17"/>
        <v>4</v>
      </c>
      <c r="AF339">
        <f t="shared" si="15"/>
        <v>0</v>
      </c>
    </row>
    <row r="340" spans="1:32" x14ac:dyDescent="0.25">
      <c r="A340" t="s">
        <v>7</v>
      </c>
      <c r="B340">
        <v>21.5</v>
      </c>
      <c r="C340">
        <v>6.0960000000000007E-2</v>
      </c>
      <c r="D340">
        <v>0.12222477495352868</v>
      </c>
      <c r="E340">
        <v>79</v>
      </c>
      <c r="F340">
        <v>3</v>
      </c>
      <c r="H340">
        <f>IF(AND(B340&gt;='Parameter Ranges for Species'!G$4,'Control Data&amp;Habitat Comparison'!B340&lt;='Parameter Ranges for Species'!B$4),1,0)</f>
        <v>1</v>
      </c>
      <c r="I340">
        <f>IF(AND(C340&gt;='Parameter Ranges for Species'!H$4,'Control Data&amp;Habitat Comparison'!C340&lt;='Parameter Ranges for Species'!C$4),1,0)</f>
        <v>1</v>
      </c>
      <c r="J340">
        <f>IF(AND(D340&gt;='Parameter Ranges for Species'!I$4,'Control Data&amp;Habitat Comparison'!D340&lt;='Parameter Ranges for Species'!D$4),1,0)</f>
        <v>1</v>
      </c>
      <c r="K340">
        <f>IF(AND(E340&gt;='Parameter Ranges for Species'!J$4,'Control Data&amp;Habitat Comparison'!E340&lt;='Parameter Ranges for Species'!E$4),1,0)</f>
        <v>0</v>
      </c>
      <c r="L340">
        <f>IF(AND(F340&gt;='Parameter Ranges for Species'!K$4,'Control Data&amp;Habitat Comparison'!F340&lt;='Parameter Ranges for Species'!F$4),1,0)</f>
        <v>1</v>
      </c>
      <c r="M340">
        <f t="shared" si="16"/>
        <v>4</v>
      </c>
      <c r="T340">
        <f>IF(AND(B340&gt;='Parameter Ranges for Species'!G$11,'Control Data&amp;Habitat Comparison'!B340&lt;='Parameter Ranges for Species'!B$11),1,0)</f>
        <v>1</v>
      </c>
      <c r="U340">
        <f>IF(AND(C340&gt;='Parameter Ranges for Species'!H$11,'Control Data&amp;Habitat Comparison'!C340&lt;='Parameter Ranges for Species'!C$11),1,0)</f>
        <v>1</v>
      </c>
      <c r="V340">
        <f>IF(AND(D340&gt;='Parameter Ranges for Species'!I$11,'Control Data&amp;Habitat Comparison'!D340&lt;='Parameter Ranges for Species'!D$11),1,0)</f>
        <v>1</v>
      </c>
      <c r="W340">
        <f>IF(AND(E340&gt;='Parameter Ranges for Species'!J$11,'Control Data&amp;Habitat Comparison'!E340&lt;='Parameter Ranges for Species'!E$11),1,0)</f>
        <v>1</v>
      </c>
      <c r="X340">
        <f>IF(AND(F340&gt;='Parameter Ranges for Species'!K$11,'Control Data&amp;Habitat Comparison'!F340&lt;='Parameter Ranges for Species'!F$11),1,0)</f>
        <v>1</v>
      </c>
      <c r="Y340">
        <f t="shared" si="17"/>
        <v>5</v>
      </c>
      <c r="AF340">
        <f t="shared" si="15"/>
        <v>1</v>
      </c>
    </row>
    <row r="341" spans="1:32" x14ac:dyDescent="0.25">
      <c r="A341" t="s">
        <v>7</v>
      </c>
      <c r="B341">
        <v>18</v>
      </c>
      <c r="C341">
        <v>0.12192000000000001</v>
      </c>
      <c r="D341">
        <v>8.9141377221746476E-2</v>
      </c>
      <c r="E341">
        <v>85</v>
      </c>
      <c r="F341">
        <v>3</v>
      </c>
      <c r="H341">
        <f>IF(AND(B341&gt;='Parameter Ranges for Species'!G$4,'Control Data&amp;Habitat Comparison'!B341&lt;='Parameter Ranges for Species'!B$4),1,0)</f>
        <v>1</v>
      </c>
      <c r="I341">
        <f>IF(AND(C341&gt;='Parameter Ranges for Species'!H$4,'Control Data&amp;Habitat Comparison'!C341&lt;='Parameter Ranges for Species'!C$4),1,0)</f>
        <v>1</v>
      </c>
      <c r="J341">
        <f>IF(AND(D341&gt;='Parameter Ranges for Species'!I$4,'Control Data&amp;Habitat Comparison'!D341&lt;='Parameter Ranges for Species'!D$4),1,0)</f>
        <v>1</v>
      </c>
      <c r="K341">
        <f>IF(AND(E341&gt;='Parameter Ranges for Species'!J$4,'Control Data&amp;Habitat Comparison'!E341&lt;='Parameter Ranges for Species'!E$4),1,0)</f>
        <v>0</v>
      </c>
      <c r="L341">
        <f>IF(AND(F341&gt;='Parameter Ranges for Species'!K$4,'Control Data&amp;Habitat Comparison'!F341&lt;='Parameter Ranges for Species'!F$4),1,0)</f>
        <v>1</v>
      </c>
      <c r="M341">
        <f t="shared" si="16"/>
        <v>4</v>
      </c>
      <c r="T341">
        <f>IF(AND(B341&gt;='Parameter Ranges for Species'!G$11,'Control Data&amp;Habitat Comparison'!B341&lt;='Parameter Ranges for Species'!B$11),1,0)</f>
        <v>1</v>
      </c>
      <c r="U341">
        <f>IF(AND(C341&gt;='Parameter Ranges for Species'!H$11,'Control Data&amp;Habitat Comparison'!C341&lt;='Parameter Ranges for Species'!C$11),1,0)</f>
        <v>1</v>
      </c>
      <c r="V341">
        <f>IF(AND(D341&gt;='Parameter Ranges for Species'!I$11,'Control Data&amp;Habitat Comparison'!D341&lt;='Parameter Ranges for Species'!D$11),1,0)</f>
        <v>1</v>
      </c>
      <c r="W341">
        <f>IF(AND(E341&gt;='Parameter Ranges for Species'!J$11,'Control Data&amp;Habitat Comparison'!E341&lt;='Parameter Ranges for Species'!E$11),1,0)</f>
        <v>1</v>
      </c>
      <c r="X341">
        <f>IF(AND(F341&gt;='Parameter Ranges for Species'!K$11,'Control Data&amp;Habitat Comparison'!F341&lt;='Parameter Ranges for Species'!F$11),1,0)</f>
        <v>1</v>
      </c>
      <c r="Y341">
        <f t="shared" si="17"/>
        <v>5</v>
      </c>
      <c r="AF341">
        <f t="shared" si="15"/>
        <v>1</v>
      </c>
    </row>
    <row r="342" spans="1:32" x14ac:dyDescent="0.25">
      <c r="A342" t="s">
        <v>7</v>
      </c>
      <c r="B342">
        <v>36</v>
      </c>
      <c r="C342">
        <v>0.15240000000000001</v>
      </c>
      <c r="D342">
        <v>0.38321602372647712</v>
      </c>
      <c r="E342">
        <v>8</v>
      </c>
      <c r="F342">
        <v>6</v>
      </c>
      <c r="H342">
        <f>IF(AND(B342&gt;='Parameter Ranges for Species'!G$4,'Control Data&amp;Habitat Comparison'!B342&lt;='Parameter Ranges for Species'!B$4),1,0)</f>
        <v>1</v>
      </c>
      <c r="I342">
        <f>IF(AND(C342&gt;='Parameter Ranges for Species'!H$4,'Control Data&amp;Habitat Comparison'!C342&lt;='Parameter Ranges for Species'!C$4),1,0)</f>
        <v>1</v>
      </c>
      <c r="J342">
        <f>IF(AND(D342&gt;='Parameter Ranges for Species'!I$4,'Control Data&amp;Habitat Comparison'!D342&lt;='Parameter Ranges for Species'!D$4),1,0)</f>
        <v>1</v>
      </c>
      <c r="K342">
        <f>IF(AND(E342&gt;='Parameter Ranges for Species'!J$4,'Control Data&amp;Habitat Comparison'!E342&lt;='Parameter Ranges for Species'!E$4),1,0)</f>
        <v>0</v>
      </c>
      <c r="L342">
        <f>IF(AND(F342&gt;='Parameter Ranges for Species'!K$4,'Control Data&amp;Habitat Comparison'!F342&lt;='Parameter Ranges for Species'!F$4),1,0)</f>
        <v>1</v>
      </c>
      <c r="M342">
        <f t="shared" si="16"/>
        <v>4</v>
      </c>
      <c r="T342">
        <f>IF(AND(B342&gt;='Parameter Ranges for Species'!G$11,'Control Data&amp;Habitat Comparison'!B342&lt;='Parameter Ranges for Species'!B$11),1,0)</f>
        <v>1</v>
      </c>
      <c r="U342">
        <f>IF(AND(C342&gt;='Parameter Ranges for Species'!H$11,'Control Data&amp;Habitat Comparison'!C342&lt;='Parameter Ranges for Species'!C$11),1,0)</f>
        <v>1</v>
      </c>
      <c r="V342">
        <f>IF(AND(D342&gt;='Parameter Ranges for Species'!I$11,'Control Data&amp;Habitat Comparison'!D342&lt;='Parameter Ranges for Species'!D$11),1,0)</f>
        <v>1</v>
      </c>
      <c r="W342">
        <f>IF(AND(E342&gt;='Parameter Ranges for Species'!J$11,'Control Data&amp;Habitat Comparison'!E342&lt;='Parameter Ranges for Species'!E$11),1,0)</f>
        <v>1</v>
      </c>
      <c r="X342">
        <f>IF(AND(F342&gt;='Parameter Ranges for Species'!K$11,'Control Data&amp;Habitat Comparison'!F342&lt;='Parameter Ranges for Species'!F$11),1,0)</f>
        <v>1</v>
      </c>
      <c r="Y342">
        <f t="shared" si="17"/>
        <v>5</v>
      </c>
      <c r="AF342">
        <f t="shared" si="15"/>
        <v>1</v>
      </c>
    </row>
    <row r="343" spans="1:32" x14ac:dyDescent="0.25">
      <c r="A343" t="s">
        <v>7</v>
      </c>
      <c r="B343">
        <v>31.5</v>
      </c>
      <c r="C343">
        <v>0.24384000000000003</v>
      </c>
      <c r="D343">
        <v>0.44203095302742329</v>
      </c>
      <c r="E343">
        <v>4</v>
      </c>
      <c r="F343">
        <v>6</v>
      </c>
      <c r="H343">
        <f>IF(AND(B343&gt;='Parameter Ranges for Species'!G$4,'Control Data&amp;Habitat Comparison'!B343&lt;='Parameter Ranges for Species'!B$4),1,0)</f>
        <v>1</v>
      </c>
      <c r="I343">
        <f>IF(AND(C343&gt;='Parameter Ranges for Species'!H$4,'Control Data&amp;Habitat Comparison'!C343&lt;='Parameter Ranges for Species'!C$4),1,0)</f>
        <v>1</v>
      </c>
      <c r="J343">
        <f>IF(AND(D343&gt;='Parameter Ranges for Species'!I$4,'Control Data&amp;Habitat Comparison'!D343&lt;='Parameter Ranges for Species'!D$4),1,0)</f>
        <v>1</v>
      </c>
      <c r="K343">
        <f>IF(AND(E343&gt;='Parameter Ranges for Species'!J$4,'Control Data&amp;Habitat Comparison'!E343&lt;='Parameter Ranges for Species'!E$4),1,0)</f>
        <v>0</v>
      </c>
      <c r="L343">
        <f>IF(AND(F343&gt;='Parameter Ranges for Species'!K$4,'Control Data&amp;Habitat Comparison'!F343&lt;='Parameter Ranges for Species'!F$4),1,0)</f>
        <v>1</v>
      </c>
      <c r="M343">
        <f t="shared" si="16"/>
        <v>4</v>
      </c>
      <c r="T343">
        <f>IF(AND(B343&gt;='Parameter Ranges for Species'!G$11,'Control Data&amp;Habitat Comparison'!B343&lt;='Parameter Ranges for Species'!B$11),1,0)</f>
        <v>1</v>
      </c>
      <c r="U343">
        <f>IF(AND(C343&gt;='Parameter Ranges for Species'!H$11,'Control Data&amp;Habitat Comparison'!C343&lt;='Parameter Ranges for Species'!C$11),1,0)</f>
        <v>1</v>
      </c>
      <c r="V343">
        <f>IF(AND(D343&gt;='Parameter Ranges for Species'!I$11,'Control Data&amp;Habitat Comparison'!D343&lt;='Parameter Ranges for Species'!D$11),1,0)</f>
        <v>1</v>
      </c>
      <c r="W343">
        <f>IF(AND(E343&gt;='Parameter Ranges for Species'!J$11,'Control Data&amp;Habitat Comparison'!E343&lt;='Parameter Ranges for Species'!E$11),1,0)</f>
        <v>1</v>
      </c>
      <c r="X343">
        <f>IF(AND(F343&gt;='Parameter Ranges for Species'!K$11,'Control Data&amp;Habitat Comparison'!F343&lt;='Parameter Ranges for Species'!F$11),1,0)</f>
        <v>1</v>
      </c>
      <c r="Y343">
        <f t="shared" si="17"/>
        <v>5</v>
      </c>
      <c r="AF343">
        <f t="shared" si="15"/>
        <v>1</v>
      </c>
    </row>
    <row r="344" spans="1:32" x14ac:dyDescent="0.25">
      <c r="A344" t="s">
        <v>7</v>
      </c>
      <c r="B344">
        <v>34</v>
      </c>
      <c r="C344">
        <v>0.18288000000000001</v>
      </c>
      <c r="D344">
        <v>0.37954009064516797</v>
      </c>
      <c r="E344">
        <v>0</v>
      </c>
      <c r="F344">
        <v>6</v>
      </c>
      <c r="H344">
        <f>IF(AND(B344&gt;='Parameter Ranges for Species'!G$4,'Control Data&amp;Habitat Comparison'!B344&lt;='Parameter Ranges for Species'!B$4),1,0)</f>
        <v>1</v>
      </c>
      <c r="I344">
        <f>IF(AND(C344&gt;='Parameter Ranges for Species'!H$4,'Control Data&amp;Habitat Comparison'!C344&lt;='Parameter Ranges for Species'!C$4),1,0)</f>
        <v>1</v>
      </c>
      <c r="J344">
        <f>IF(AND(D344&gt;='Parameter Ranges for Species'!I$4,'Control Data&amp;Habitat Comparison'!D344&lt;='Parameter Ranges for Species'!D$4),1,0)</f>
        <v>1</v>
      </c>
      <c r="K344">
        <f>IF(AND(E344&gt;='Parameter Ranges for Species'!J$4,'Control Data&amp;Habitat Comparison'!E344&lt;='Parameter Ranges for Species'!E$4),1,0)</f>
        <v>0</v>
      </c>
      <c r="L344">
        <f>IF(AND(F344&gt;='Parameter Ranges for Species'!K$4,'Control Data&amp;Habitat Comparison'!F344&lt;='Parameter Ranges for Species'!F$4),1,0)</f>
        <v>1</v>
      </c>
      <c r="M344">
        <f t="shared" si="16"/>
        <v>4</v>
      </c>
      <c r="T344">
        <f>IF(AND(B344&gt;='Parameter Ranges for Species'!G$11,'Control Data&amp;Habitat Comparison'!B344&lt;='Parameter Ranges for Species'!B$11),1,0)</f>
        <v>1</v>
      </c>
      <c r="U344">
        <f>IF(AND(C344&gt;='Parameter Ranges for Species'!H$11,'Control Data&amp;Habitat Comparison'!C344&lt;='Parameter Ranges for Species'!C$11),1,0)</f>
        <v>1</v>
      </c>
      <c r="V344">
        <f>IF(AND(D344&gt;='Parameter Ranges for Species'!I$11,'Control Data&amp;Habitat Comparison'!D344&lt;='Parameter Ranges for Species'!D$11),1,0)</f>
        <v>1</v>
      </c>
      <c r="W344">
        <f>IF(AND(E344&gt;='Parameter Ranges for Species'!J$11,'Control Data&amp;Habitat Comparison'!E344&lt;='Parameter Ranges for Species'!E$11),1,0)</f>
        <v>1</v>
      </c>
      <c r="X344">
        <f>IF(AND(F344&gt;='Parameter Ranges for Species'!K$11,'Control Data&amp;Habitat Comparison'!F344&lt;='Parameter Ranges for Species'!F$11),1,0)</f>
        <v>1</v>
      </c>
      <c r="Y344">
        <f t="shared" si="17"/>
        <v>5</v>
      </c>
      <c r="AF344">
        <f t="shared" si="15"/>
        <v>1</v>
      </c>
    </row>
    <row r="345" spans="1:32" x14ac:dyDescent="0.25">
      <c r="A345" t="s">
        <v>7</v>
      </c>
      <c r="B345">
        <v>37.5</v>
      </c>
      <c r="C345">
        <v>0.15240000000000001</v>
      </c>
      <c r="D345">
        <v>0.42732722070218671</v>
      </c>
      <c r="E345">
        <v>2</v>
      </c>
      <c r="F345">
        <v>6</v>
      </c>
      <c r="H345">
        <f>IF(AND(B345&gt;='Parameter Ranges for Species'!G$4,'Control Data&amp;Habitat Comparison'!B345&lt;='Parameter Ranges for Species'!B$4),1,0)</f>
        <v>1</v>
      </c>
      <c r="I345">
        <f>IF(AND(C345&gt;='Parameter Ranges for Species'!H$4,'Control Data&amp;Habitat Comparison'!C345&lt;='Parameter Ranges for Species'!C$4),1,0)</f>
        <v>1</v>
      </c>
      <c r="J345">
        <f>IF(AND(D345&gt;='Parameter Ranges for Species'!I$4,'Control Data&amp;Habitat Comparison'!D345&lt;='Parameter Ranges for Species'!D$4),1,0)</f>
        <v>1</v>
      </c>
      <c r="K345">
        <f>IF(AND(E345&gt;='Parameter Ranges for Species'!J$4,'Control Data&amp;Habitat Comparison'!E345&lt;='Parameter Ranges for Species'!E$4),1,0)</f>
        <v>0</v>
      </c>
      <c r="L345">
        <f>IF(AND(F345&gt;='Parameter Ranges for Species'!K$4,'Control Data&amp;Habitat Comparison'!F345&lt;='Parameter Ranges for Species'!F$4),1,0)</f>
        <v>1</v>
      </c>
      <c r="M345">
        <f t="shared" si="16"/>
        <v>4</v>
      </c>
      <c r="T345">
        <f>IF(AND(B345&gt;='Parameter Ranges for Species'!G$11,'Control Data&amp;Habitat Comparison'!B345&lt;='Parameter Ranges for Species'!B$11),1,0)</f>
        <v>1</v>
      </c>
      <c r="U345">
        <f>IF(AND(C345&gt;='Parameter Ranges for Species'!H$11,'Control Data&amp;Habitat Comparison'!C345&lt;='Parameter Ranges for Species'!C$11),1,0)</f>
        <v>1</v>
      </c>
      <c r="V345">
        <f>IF(AND(D345&gt;='Parameter Ranges for Species'!I$11,'Control Data&amp;Habitat Comparison'!D345&lt;='Parameter Ranges for Species'!D$11),1,0)</f>
        <v>1</v>
      </c>
      <c r="W345">
        <f>IF(AND(E345&gt;='Parameter Ranges for Species'!J$11,'Control Data&amp;Habitat Comparison'!E345&lt;='Parameter Ranges for Species'!E$11),1,0)</f>
        <v>1</v>
      </c>
      <c r="X345">
        <f>IF(AND(F345&gt;='Parameter Ranges for Species'!K$11,'Control Data&amp;Habitat Comparison'!F345&lt;='Parameter Ranges for Species'!F$11),1,0)</f>
        <v>1</v>
      </c>
      <c r="Y345">
        <f t="shared" si="17"/>
        <v>5</v>
      </c>
      <c r="AF345">
        <f t="shared" si="15"/>
        <v>1</v>
      </c>
    </row>
    <row r="346" spans="1:32" x14ac:dyDescent="0.25">
      <c r="A346" t="s">
        <v>7</v>
      </c>
      <c r="B346">
        <v>34</v>
      </c>
      <c r="C346">
        <v>0.21335999999999999</v>
      </c>
      <c r="D346">
        <v>0.41032603020113201</v>
      </c>
      <c r="E346">
        <v>3</v>
      </c>
      <c r="F346">
        <v>6</v>
      </c>
      <c r="H346">
        <f>IF(AND(B346&gt;='Parameter Ranges for Species'!G$4,'Control Data&amp;Habitat Comparison'!B346&lt;='Parameter Ranges for Species'!B$4),1,0)</f>
        <v>1</v>
      </c>
      <c r="I346">
        <f>IF(AND(C346&gt;='Parameter Ranges for Species'!H$4,'Control Data&amp;Habitat Comparison'!C346&lt;='Parameter Ranges for Species'!C$4),1,0)</f>
        <v>1</v>
      </c>
      <c r="J346">
        <f>IF(AND(D346&gt;='Parameter Ranges for Species'!I$4,'Control Data&amp;Habitat Comparison'!D346&lt;='Parameter Ranges for Species'!D$4),1,0)</f>
        <v>1</v>
      </c>
      <c r="K346">
        <f>IF(AND(E346&gt;='Parameter Ranges for Species'!J$4,'Control Data&amp;Habitat Comparison'!E346&lt;='Parameter Ranges for Species'!E$4),1,0)</f>
        <v>0</v>
      </c>
      <c r="L346">
        <f>IF(AND(F346&gt;='Parameter Ranges for Species'!K$4,'Control Data&amp;Habitat Comparison'!F346&lt;='Parameter Ranges for Species'!F$4),1,0)</f>
        <v>1</v>
      </c>
      <c r="M346">
        <f t="shared" si="16"/>
        <v>4</v>
      </c>
      <c r="T346">
        <f>IF(AND(B346&gt;='Parameter Ranges for Species'!G$11,'Control Data&amp;Habitat Comparison'!B346&lt;='Parameter Ranges for Species'!B$11),1,0)</f>
        <v>1</v>
      </c>
      <c r="U346">
        <f>IF(AND(C346&gt;='Parameter Ranges for Species'!H$11,'Control Data&amp;Habitat Comparison'!C346&lt;='Parameter Ranges for Species'!C$11),1,0)</f>
        <v>1</v>
      </c>
      <c r="V346">
        <f>IF(AND(D346&gt;='Parameter Ranges for Species'!I$11,'Control Data&amp;Habitat Comparison'!D346&lt;='Parameter Ranges for Species'!D$11),1,0)</f>
        <v>1</v>
      </c>
      <c r="W346">
        <f>IF(AND(E346&gt;='Parameter Ranges for Species'!J$11,'Control Data&amp;Habitat Comparison'!E346&lt;='Parameter Ranges for Species'!E$11),1,0)</f>
        <v>1</v>
      </c>
      <c r="X346">
        <f>IF(AND(F346&gt;='Parameter Ranges for Species'!K$11,'Control Data&amp;Habitat Comparison'!F346&lt;='Parameter Ranges for Species'!F$11),1,0)</f>
        <v>1</v>
      </c>
      <c r="Y346">
        <f t="shared" si="17"/>
        <v>5</v>
      </c>
      <c r="AF346">
        <f t="shared" si="15"/>
        <v>1</v>
      </c>
    </row>
    <row r="347" spans="1:32" x14ac:dyDescent="0.25">
      <c r="A347" t="s">
        <v>7</v>
      </c>
      <c r="B347">
        <v>35</v>
      </c>
      <c r="C347">
        <v>0.21335999999999999</v>
      </c>
      <c r="D347">
        <v>0.47787130057018729</v>
      </c>
      <c r="E347">
        <v>11</v>
      </c>
      <c r="F347">
        <v>6</v>
      </c>
      <c r="H347">
        <f>IF(AND(B347&gt;='Parameter Ranges for Species'!G$4,'Control Data&amp;Habitat Comparison'!B347&lt;='Parameter Ranges for Species'!B$4),1,0)</f>
        <v>1</v>
      </c>
      <c r="I347">
        <f>IF(AND(C347&gt;='Parameter Ranges for Species'!H$4,'Control Data&amp;Habitat Comparison'!C347&lt;='Parameter Ranges for Species'!C$4),1,0)</f>
        <v>1</v>
      </c>
      <c r="J347">
        <f>IF(AND(D347&gt;='Parameter Ranges for Species'!I$4,'Control Data&amp;Habitat Comparison'!D347&lt;='Parameter Ranges for Species'!D$4),1,0)</f>
        <v>1</v>
      </c>
      <c r="K347">
        <f>IF(AND(E347&gt;='Parameter Ranges for Species'!J$4,'Control Data&amp;Habitat Comparison'!E347&lt;='Parameter Ranges for Species'!E$4),1,0)</f>
        <v>0</v>
      </c>
      <c r="L347">
        <f>IF(AND(F347&gt;='Parameter Ranges for Species'!K$4,'Control Data&amp;Habitat Comparison'!F347&lt;='Parameter Ranges for Species'!F$4),1,0)</f>
        <v>1</v>
      </c>
      <c r="M347">
        <f t="shared" si="16"/>
        <v>4</v>
      </c>
      <c r="T347">
        <f>IF(AND(B347&gt;='Parameter Ranges for Species'!G$11,'Control Data&amp;Habitat Comparison'!B347&lt;='Parameter Ranges for Species'!B$11),1,0)</f>
        <v>1</v>
      </c>
      <c r="U347">
        <f>IF(AND(C347&gt;='Parameter Ranges for Species'!H$11,'Control Data&amp;Habitat Comparison'!C347&lt;='Parameter Ranges for Species'!C$11),1,0)</f>
        <v>1</v>
      </c>
      <c r="V347">
        <f>IF(AND(D347&gt;='Parameter Ranges for Species'!I$11,'Control Data&amp;Habitat Comparison'!D347&lt;='Parameter Ranges for Species'!D$11),1,0)</f>
        <v>1</v>
      </c>
      <c r="W347">
        <f>IF(AND(E347&gt;='Parameter Ranges for Species'!J$11,'Control Data&amp;Habitat Comparison'!E347&lt;='Parameter Ranges for Species'!E$11),1,0)</f>
        <v>1</v>
      </c>
      <c r="X347">
        <f>IF(AND(F347&gt;='Parameter Ranges for Species'!K$11,'Control Data&amp;Habitat Comparison'!F347&lt;='Parameter Ranges for Species'!F$11),1,0)</f>
        <v>1</v>
      </c>
      <c r="Y347">
        <f t="shared" si="17"/>
        <v>5</v>
      </c>
      <c r="AF347">
        <f t="shared" si="15"/>
        <v>1</v>
      </c>
    </row>
    <row r="348" spans="1:32" x14ac:dyDescent="0.25">
      <c r="A348" t="s">
        <v>7</v>
      </c>
      <c r="B348">
        <v>34</v>
      </c>
      <c r="C348">
        <v>0.27432000000000001</v>
      </c>
      <c r="D348">
        <v>0.41767789636375025</v>
      </c>
      <c r="E348">
        <v>3</v>
      </c>
      <c r="F348">
        <v>6</v>
      </c>
      <c r="H348">
        <f>IF(AND(B348&gt;='Parameter Ranges for Species'!G$4,'Control Data&amp;Habitat Comparison'!B348&lt;='Parameter Ranges for Species'!B$4),1,0)</f>
        <v>1</v>
      </c>
      <c r="I348">
        <f>IF(AND(C348&gt;='Parameter Ranges for Species'!H$4,'Control Data&amp;Habitat Comparison'!C348&lt;='Parameter Ranges for Species'!C$4),1,0)</f>
        <v>1</v>
      </c>
      <c r="J348">
        <f>IF(AND(D348&gt;='Parameter Ranges for Species'!I$4,'Control Data&amp;Habitat Comparison'!D348&lt;='Parameter Ranges for Species'!D$4),1,0)</f>
        <v>1</v>
      </c>
      <c r="K348">
        <f>IF(AND(E348&gt;='Parameter Ranges for Species'!J$4,'Control Data&amp;Habitat Comparison'!E348&lt;='Parameter Ranges for Species'!E$4),1,0)</f>
        <v>0</v>
      </c>
      <c r="L348">
        <f>IF(AND(F348&gt;='Parameter Ranges for Species'!K$4,'Control Data&amp;Habitat Comparison'!F348&lt;='Parameter Ranges for Species'!F$4),1,0)</f>
        <v>1</v>
      </c>
      <c r="M348">
        <f t="shared" si="16"/>
        <v>4</v>
      </c>
      <c r="T348">
        <f>IF(AND(B348&gt;='Parameter Ranges for Species'!G$11,'Control Data&amp;Habitat Comparison'!B348&lt;='Parameter Ranges for Species'!B$11),1,0)</f>
        <v>1</v>
      </c>
      <c r="U348">
        <f>IF(AND(C348&gt;='Parameter Ranges for Species'!H$11,'Control Data&amp;Habitat Comparison'!C348&lt;='Parameter Ranges for Species'!C$11),1,0)</f>
        <v>1</v>
      </c>
      <c r="V348">
        <f>IF(AND(D348&gt;='Parameter Ranges for Species'!I$11,'Control Data&amp;Habitat Comparison'!D348&lt;='Parameter Ranges for Species'!D$11),1,0)</f>
        <v>1</v>
      </c>
      <c r="W348">
        <f>IF(AND(E348&gt;='Parameter Ranges for Species'!J$11,'Control Data&amp;Habitat Comparison'!E348&lt;='Parameter Ranges for Species'!E$11),1,0)</f>
        <v>1</v>
      </c>
      <c r="X348">
        <f>IF(AND(F348&gt;='Parameter Ranges for Species'!K$11,'Control Data&amp;Habitat Comparison'!F348&lt;='Parameter Ranges for Species'!F$11),1,0)</f>
        <v>1</v>
      </c>
      <c r="Y348">
        <f t="shared" si="17"/>
        <v>5</v>
      </c>
      <c r="AF348">
        <f t="shared" si="15"/>
        <v>1</v>
      </c>
    </row>
    <row r="349" spans="1:32" x14ac:dyDescent="0.25">
      <c r="A349" t="s">
        <v>7</v>
      </c>
      <c r="B349">
        <v>28</v>
      </c>
      <c r="C349">
        <v>0.36576000000000003</v>
      </c>
      <c r="D349">
        <v>0.46041061843396891</v>
      </c>
      <c r="E349">
        <v>4</v>
      </c>
      <c r="F349">
        <v>6</v>
      </c>
      <c r="H349">
        <f>IF(AND(B349&gt;='Parameter Ranges for Species'!G$4,'Control Data&amp;Habitat Comparison'!B349&lt;='Parameter Ranges for Species'!B$4),1,0)</f>
        <v>1</v>
      </c>
      <c r="I349">
        <f>IF(AND(C349&gt;='Parameter Ranges for Species'!H$4,'Control Data&amp;Habitat Comparison'!C349&lt;='Parameter Ranges for Species'!C$4),1,0)</f>
        <v>1</v>
      </c>
      <c r="J349">
        <f>IF(AND(D349&gt;='Parameter Ranges for Species'!I$4,'Control Data&amp;Habitat Comparison'!D349&lt;='Parameter Ranges for Species'!D$4),1,0)</f>
        <v>1</v>
      </c>
      <c r="K349">
        <f>IF(AND(E349&gt;='Parameter Ranges for Species'!J$4,'Control Data&amp;Habitat Comparison'!E349&lt;='Parameter Ranges for Species'!E$4),1,0)</f>
        <v>0</v>
      </c>
      <c r="L349">
        <f>IF(AND(F349&gt;='Parameter Ranges for Species'!K$4,'Control Data&amp;Habitat Comparison'!F349&lt;='Parameter Ranges for Species'!F$4),1,0)</f>
        <v>1</v>
      </c>
      <c r="M349">
        <f t="shared" si="16"/>
        <v>4</v>
      </c>
      <c r="T349">
        <f>IF(AND(B349&gt;='Parameter Ranges for Species'!G$11,'Control Data&amp;Habitat Comparison'!B349&lt;='Parameter Ranges for Species'!B$11),1,0)</f>
        <v>1</v>
      </c>
      <c r="U349">
        <f>IF(AND(C349&gt;='Parameter Ranges for Species'!H$11,'Control Data&amp;Habitat Comparison'!C349&lt;='Parameter Ranges for Species'!C$11),1,0)</f>
        <v>0</v>
      </c>
      <c r="V349">
        <f>IF(AND(D349&gt;='Parameter Ranges for Species'!I$11,'Control Data&amp;Habitat Comparison'!D349&lt;='Parameter Ranges for Species'!D$11),1,0)</f>
        <v>1</v>
      </c>
      <c r="W349">
        <f>IF(AND(E349&gt;='Parameter Ranges for Species'!J$11,'Control Data&amp;Habitat Comparison'!E349&lt;='Parameter Ranges for Species'!E$11),1,0)</f>
        <v>1</v>
      </c>
      <c r="X349">
        <f>IF(AND(F349&gt;='Parameter Ranges for Species'!K$11,'Control Data&amp;Habitat Comparison'!F349&lt;='Parameter Ranges for Species'!F$11),1,0)</f>
        <v>1</v>
      </c>
      <c r="Y349">
        <f t="shared" si="17"/>
        <v>4</v>
      </c>
      <c r="AF349">
        <f t="shared" si="15"/>
        <v>1</v>
      </c>
    </row>
    <row r="350" spans="1:32" x14ac:dyDescent="0.25">
      <c r="A350" t="s">
        <v>7</v>
      </c>
      <c r="B350">
        <v>37</v>
      </c>
      <c r="C350">
        <v>0.27432000000000001</v>
      </c>
      <c r="D350">
        <v>0.40894755529564109</v>
      </c>
      <c r="E350">
        <v>6</v>
      </c>
      <c r="F350">
        <v>6</v>
      </c>
      <c r="H350">
        <f>IF(AND(B350&gt;='Parameter Ranges for Species'!G$4,'Control Data&amp;Habitat Comparison'!B350&lt;='Parameter Ranges for Species'!B$4),1,0)</f>
        <v>1</v>
      </c>
      <c r="I350">
        <f>IF(AND(C350&gt;='Parameter Ranges for Species'!H$4,'Control Data&amp;Habitat Comparison'!C350&lt;='Parameter Ranges for Species'!C$4),1,0)</f>
        <v>1</v>
      </c>
      <c r="J350">
        <f>IF(AND(D350&gt;='Parameter Ranges for Species'!I$4,'Control Data&amp;Habitat Comparison'!D350&lt;='Parameter Ranges for Species'!D$4),1,0)</f>
        <v>1</v>
      </c>
      <c r="K350">
        <f>IF(AND(E350&gt;='Parameter Ranges for Species'!J$4,'Control Data&amp;Habitat Comparison'!E350&lt;='Parameter Ranges for Species'!E$4),1,0)</f>
        <v>0</v>
      </c>
      <c r="L350">
        <f>IF(AND(F350&gt;='Parameter Ranges for Species'!K$4,'Control Data&amp;Habitat Comparison'!F350&lt;='Parameter Ranges for Species'!F$4),1,0)</f>
        <v>1</v>
      </c>
      <c r="M350">
        <f t="shared" si="16"/>
        <v>4</v>
      </c>
      <c r="T350">
        <f>IF(AND(B350&gt;='Parameter Ranges for Species'!G$11,'Control Data&amp;Habitat Comparison'!B350&lt;='Parameter Ranges for Species'!B$11),1,0)</f>
        <v>1</v>
      </c>
      <c r="U350">
        <f>IF(AND(C350&gt;='Parameter Ranges for Species'!H$11,'Control Data&amp;Habitat Comparison'!C350&lt;='Parameter Ranges for Species'!C$11),1,0)</f>
        <v>1</v>
      </c>
      <c r="V350">
        <f>IF(AND(D350&gt;='Parameter Ranges for Species'!I$11,'Control Data&amp;Habitat Comparison'!D350&lt;='Parameter Ranges for Species'!D$11),1,0)</f>
        <v>1</v>
      </c>
      <c r="W350">
        <f>IF(AND(E350&gt;='Parameter Ranges for Species'!J$11,'Control Data&amp;Habitat Comparison'!E350&lt;='Parameter Ranges for Species'!E$11),1,0)</f>
        <v>1</v>
      </c>
      <c r="X350">
        <f>IF(AND(F350&gt;='Parameter Ranges for Species'!K$11,'Control Data&amp;Habitat Comparison'!F350&lt;='Parameter Ranges for Species'!F$11),1,0)</f>
        <v>1</v>
      </c>
      <c r="Y350">
        <f t="shared" si="17"/>
        <v>5</v>
      </c>
      <c r="AF350">
        <f t="shared" si="15"/>
        <v>1</v>
      </c>
    </row>
    <row r="351" spans="1:32" x14ac:dyDescent="0.25">
      <c r="A351" t="s">
        <v>7</v>
      </c>
      <c r="B351">
        <v>36.5</v>
      </c>
      <c r="C351">
        <v>0.21335999999999999</v>
      </c>
      <c r="D351">
        <v>0.40389314730884102</v>
      </c>
      <c r="E351">
        <v>3</v>
      </c>
      <c r="F351">
        <v>6</v>
      </c>
      <c r="H351">
        <f>IF(AND(B351&gt;='Parameter Ranges for Species'!G$4,'Control Data&amp;Habitat Comparison'!B351&lt;='Parameter Ranges for Species'!B$4),1,0)</f>
        <v>1</v>
      </c>
      <c r="I351">
        <f>IF(AND(C351&gt;='Parameter Ranges for Species'!H$4,'Control Data&amp;Habitat Comparison'!C351&lt;='Parameter Ranges for Species'!C$4),1,0)</f>
        <v>1</v>
      </c>
      <c r="J351">
        <f>IF(AND(D351&gt;='Parameter Ranges for Species'!I$4,'Control Data&amp;Habitat Comparison'!D351&lt;='Parameter Ranges for Species'!D$4),1,0)</f>
        <v>1</v>
      </c>
      <c r="K351">
        <f>IF(AND(E351&gt;='Parameter Ranges for Species'!J$4,'Control Data&amp;Habitat Comparison'!E351&lt;='Parameter Ranges for Species'!E$4),1,0)</f>
        <v>0</v>
      </c>
      <c r="L351">
        <f>IF(AND(F351&gt;='Parameter Ranges for Species'!K$4,'Control Data&amp;Habitat Comparison'!F351&lt;='Parameter Ranges for Species'!F$4),1,0)</f>
        <v>1</v>
      </c>
      <c r="M351">
        <f t="shared" si="16"/>
        <v>4</v>
      </c>
      <c r="T351">
        <f>IF(AND(B351&gt;='Parameter Ranges for Species'!G$11,'Control Data&amp;Habitat Comparison'!B351&lt;='Parameter Ranges for Species'!B$11),1,0)</f>
        <v>1</v>
      </c>
      <c r="U351">
        <f>IF(AND(C351&gt;='Parameter Ranges for Species'!H$11,'Control Data&amp;Habitat Comparison'!C351&lt;='Parameter Ranges for Species'!C$11),1,0)</f>
        <v>1</v>
      </c>
      <c r="V351">
        <f>IF(AND(D351&gt;='Parameter Ranges for Species'!I$11,'Control Data&amp;Habitat Comparison'!D351&lt;='Parameter Ranges for Species'!D$11),1,0)</f>
        <v>1</v>
      </c>
      <c r="W351">
        <f>IF(AND(E351&gt;='Parameter Ranges for Species'!J$11,'Control Data&amp;Habitat Comparison'!E351&lt;='Parameter Ranges for Species'!E$11),1,0)</f>
        <v>1</v>
      </c>
      <c r="X351">
        <f>IF(AND(F351&gt;='Parameter Ranges for Species'!K$11,'Control Data&amp;Habitat Comparison'!F351&lt;='Parameter Ranges for Species'!F$11),1,0)</f>
        <v>1</v>
      </c>
      <c r="Y351">
        <f t="shared" si="17"/>
        <v>5</v>
      </c>
      <c r="AF351">
        <f t="shared" si="15"/>
        <v>1</v>
      </c>
    </row>
    <row r="352" spans="1:32" x14ac:dyDescent="0.25">
      <c r="A352" t="s">
        <v>7</v>
      </c>
      <c r="B352">
        <v>38.5</v>
      </c>
      <c r="C352">
        <v>0.18288000000000001</v>
      </c>
      <c r="D352">
        <v>0.34645669291338582</v>
      </c>
      <c r="E352">
        <v>8</v>
      </c>
      <c r="F352">
        <v>6</v>
      </c>
      <c r="H352">
        <f>IF(AND(B352&gt;='Parameter Ranges for Species'!G$4,'Control Data&amp;Habitat Comparison'!B352&lt;='Parameter Ranges for Species'!B$4),1,0)</f>
        <v>1</v>
      </c>
      <c r="I352">
        <f>IF(AND(C352&gt;='Parameter Ranges for Species'!H$4,'Control Data&amp;Habitat Comparison'!C352&lt;='Parameter Ranges for Species'!C$4),1,0)</f>
        <v>1</v>
      </c>
      <c r="J352">
        <f>IF(AND(D352&gt;='Parameter Ranges for Species'!I$4,'Control Data&amp;Habitat Comparison'!D352&lt;='Parameter Ranges for Species'!D$4),1,0)</f>
        <v>1</v>
      </c>
      <c r="K352">
        <f>IF(AND(E352&gt;='Parameter Ranges for Species'!J$4,'Control Data&amp;Habitat Comparison'!E352&lt;='Parameter Ranges for Species'!E$4),1,0)</f>
        <v>0</v>
      </c>
      <c r="L352">
        <f>IF(AND(F352&gt;='Parameter Ranges for Species'!K$4,'Control Data&amp;Habitat Comparison'!F352&lt;='Parameter Ranges for Species'!F$4),1,0)</f>
        <v>1</v>
      </c>
      <c r="M352">
        <f t="shared" si="16"/>
        <v>4</v>
      </c>
      <c r="T352">
        <f>IF(AND(B352&gt;='Parameter Ranges for Species'!G$11,'Control Data&amp;Habitat Comparison'!B352&lt;='Parameter Ranges for Species'!B$11),1,0)</f>
        <v>1</v>
      </c>
      <c r="U352">
        <f>IF(AND(C352&gt;='Parameter Ranges for Species'!H$11,'Control Data&amp;Habitat Comparison'!C352&lt;='Parameter Ranges for Species'!C$11),1,0)</f>
        <v>1</v>
      </c>
      <c r="V352">
        <f>IF(AND(D352&gt;='Parameter Ranges for Species'!I$11,'Control Data&amp;Habitat Comparison'!D352&lt;='Parameter Ranges for Species'!D$11),1,0)</f>
        <v>1</v>
      </c>
      <c r="W352">
        <f>IF(AND(E352&gt;='Parameter Ranges for Species'!J$11,'Control Data&amp;Habitat Comparison'!E352&lt;='Parameter Ranges for Species'!E$11),1,0)</f>
        <v>1</v>
      </c>
      <c r="X352">
        <f>IF(AND(F352&gt;='Parameter Ranges for Species'!K$11,'Control Data&amp;Habitat Comparison'!F352&lt;='Parameter Ranges for Species'!F$11),1,0)</f>
        <v>1</v>
      </c>
      <c r="Y352">
        <f t="shared" si="17"/>
        <v>5</v>
      </c>
      <c r="AF352">
        <f t="shared" si="15"/>
        <v>1</v>
      </c>
    </row>
    <row r="353" spans="1:33" x14ac:dyDescent="0.25">
      <c r="A353" t="s">
        <v>7</v>
      </c>
      <c r="B353">
        <v>25</v>
      </c>
      <c r="C353">
        <v>0.30480000000000002</v>
      </c>
      <c r="D353">
        <v>0.33037448568265837</v>
      </c>
      <c r="E353">
        <v>9</v>
      </c>
      <c r="F353">
        <v>6</v>
      </c>
      <c r="H353">
        <f>IF(AND(B353&gt;='Parameter Ranges for Species'!G$4,'Control Data&amp;Habitat Comparison'!B353&lt;='Parameter Ranges for Species'!B$4),1,0)</f>
        <v>1</v>
      </c>
      <c r="I353">
        <f>IF(AND(C353&gt;='Parameter Ranges for Species'!H$4,'Control Data&amp;Habitat Comparison'!C353&lt;='Parameter Ranges for Species'!C$4),1,0)</f>
        <v>1</v>
      </c>
      <c r="J353">
        <f>IF(AND(D353&gt;='Parameter Ranges for Species'!I$4,'Control Data&amp;Habitat Comparison'!D353&lt;='Parameter Ranges for Species'!D$4),1,0)</f>
        <v>1</v>
      </c>
      <c r="K353">
        <f>IF(AND(E353&gt;='Parameter Ranges for Species'!J$4,'Control Data&amp;Habitat Comparison'!E353&lt;='Parameter Ranges for Species'!E$4),1,0)</f>
        <v>0</v>
      </c>
      <c r="L353">
        <f>IF(AND(F353&gt;='Parameter Ranges for Species'!K$4,'Control Data&amp;Habitat Comparison'!F353&lt;='Parameter Ranges for Species'!F$4),1,0)</f>
        <v>1</v>
      </c>
      <c r="M353">
        <f t="shared" si="16"/>
        <v>4</v>
      </c>
      <c r="T353">
        <f>IF(AND(B353&gt;='Parameter Ranges for Species'!G$11,'Control Data&amp;Habitat Comparison'!B353&lt;='Parameter Ranges for Species'!B$11),1,0)</f>
        <v>1</v>
      </c>
      <c r="U353">
        <f>IF(AND(C353&gt;='Parameter Ranges for Species'!H$11,'Control Data&amp;Habitat Comparison'!C353&lt;='Parameter Ranges for Species'!C$11),1,0)</f>
        <v>1</v>
      </c>
      <c r="V353">
        <f>IF(AND(D353&gt;='Parameter Ranges for Species'!I$11,'Control Data&amp;Habitat Comparison'!D353&lt;='Parameter Ranges for Species'!D$11),1,0)</f>
        <v>1</v>
      </c>
      <c r="W353">
        <f>IF(AND(E353&gt;='Parameter Ranges for Species'!J$11,'Control Data&amp;Habitat Comparison'!E353&lt;='Parameter Ranges for Species'!E$11),1,0)</f>
        <v>1</v>
      </c>
      <c r="X353">
        <f>IF(AND(F353&gt;='Parameter Ranges for Species'!K$11,'Control Data&amp;Habitat Comparison'!F353&lt;='Parameter Ranges for Species'!F$11),1,0)</f>
        <v>1</v>
      </c>
      <c r="Y353">
        <f t="shared" si="17"/>
        <v>5</v>
      </c>
      <c r="AF353">
        <f t="shared" si="15"/>
        <v>1</v>
      </c>
    </row>
    <row r="354" spans="1:33" x14ac:dyDescent="0.25">
      <c r="A354" t="s">
        <v>7</v>
      </c>
      <c r="B354">
        <v>32.5</v>
      </c>
      <c r="C354">
        <v>0.21335999999999999</v>
      </c>
      <c r="D354">
        <v>0.2527203993400029</v>
      </c>
      <c r="E354">
        <v>16</v>
      </c>
      <c r="F354">
        <v>6</v>
      </c>
      <c r="H354">
        <f>IF(AND(B354&gt;='Parameter Ranges for Species'!G$4,'Control Data&amp;Habitat Comparison'!B354&lt;='Parameter Ranges for Species'!B$4),1,0)</f>
        <v>1</v>
      </c>
      <c r="I354">
        <f>IF(AND(C354&gt;='Parameter Ranges for Species'!H$4,'Control Data&amp;Habitat Comparison'!C354&lt;='Parameter Ranges for Species'!C$4),1,0)</f>
        <v>1</v>
      </c>
      <c r="J354">
        <f>IF(AND(D354&gt;='Parameter Ranges for Species'!I$4,'Control Data&amp;Habitat Comparison'!D354&lt;='Parameter Ranges for Species'!D$4),1,0)</f>
        <v>1</v>
      </c>
      <c r="K354">
        <f>IF(AND(E354&gt;='Parameter Ranges for Species'!J$4,'Control Data&amp;Habitat Comparison'!E354&lt;='Parameter Ranges for Species'!E$4),1,0)</f>
        <v>0</v>
      </c>
      <c r="L354">
        <f>IF(AND(F354&gt;='Parameter Ranges for Species'!K$4,'Control Data&amp;Habitat Comparison'!F354&lt;='Parameter Ranges for Species'!F$4),1,0)</f>
        <v>1</v>
      </c>
      <c r="M354">
        <f t="shared" si="16"/>
        <v>4</v>
      </c>
      <c r="T354">
        <f>IF(AND(B354&gt;='Parameter Ranges for Species'!G$11,'Control Data&amp;Habitat Comparison'!B354&lt;='Parameter Ranges for Species'!B$11),1,0)</f>
        <v>1</v>
      </c>
      <c r="U354">
        <f>IF(AND(C354&gt;='Parameter Ranges for Species'!H$11,'Control Data&amp;Habitat Comparison'!C354&lt;='Parameter Ranges for Species'!C$11),1,0)</f>
        <v>1</v>
      </c>
      <c r="V354">
        <f>IF(AND(D354&gt;='Parameter Ranges for Species'!I$11,'Control Data&amp;Habitat Comparison'!D354&lt;='Parameter Ranges for Species'!D$11),1,0)</f>
        <v>1</v>
      </c>
      <c r="W354">
        <f>IF(AND(E354&gt;='Parameter Ranges for Species'!J$11,'Control Data&amp;Habitat Comparison'!E354&lt;='Parameter Ranges for Species'!E$11),1,0)</f>
        <v>1</v>
      </c>
      <c r="X354">
        <f>IF(AND(F354&gt;='Parameter Ranges for Species'!K$11,'Control Data&amp;Habitat Comparison'!F354&lt;='Parameter Ranges for Species'!F$11),1,0)</f>
        <v>1</v>
      </c>
      <c r="Y354">
        <f t="shared" si="17"/>
        <v>5</v>
      </c>
      <c r="AF354">
        <f t="shared" si="15"/>
        <v>1</v>
      </c>
    </row>
    <row r="355" spans="1:33" x14ac:dyDescent="0.25">
      <c r="A355" t="s">
        <v>7</v>
      </c>
      <c r="B355">
        <v>34.5</v>
      </c>
      <c r="C355">
        <v>0.18288000000000001</v>
      </c>
      <c r="D355">
        <v>0.31383278681676724</v>
      </c>
      <c r="E355">
        <v>12</v>
      </c>
      <c r="F355">
        <v>6</v>
      </c>
      <c r="H355">
        <f>IF(AND(B355&gt;='Parameter Ranges for Species'!G$4,'Control Data&amp;Habitat Comparison'!B355&lt;='Parameter Ranges for Species'!B$4),1,0)</f>
        <v>1</v>
      </c>
      <c r="I355">
        <f>IF(AND(C355&gt;='Parameter Ranges for Species'!H$4,'Control Data&amp;Habitat Comparison'!C355&lt;='Parameter Ranges for Species'!C$4),1,0)</f>
        <v>1</v>
      </c>
      <c r="J355">
        <f>IF(AND(D355&gt;='Parameter Ranges for Species'!I$4,'Control Data&amp;Habitat Comparison'!D355&lt;='Parameter Ranges for Species'!D$4),1,0)</f>
        <v>1</v>
      </c>
      <c r="K355">
        <f>IF(AND(E355&gt;='Parameter Ranges for Species'!J$4,'Control Data&amp;Habitat Comparison'!E355&lt;='Parameter Ranges for Species'!E$4),1,0)</f>
        <v>0</v>
      </c>
      <c r="L355">
        <f>IF(AND(F355&gt;='Parameter Ranges for Species'!K$4,'Control Data&amp;Habitat Comparison'!F355&lt;='Parameter Ranges for Species'!F$4),1,0)</f>
        <v>1</v>
      </c>
      <c r="M355">
        <f t="shared" si="16"/>
        <v>4</v>
      </c>
      <c r="T355">
        <f>IF(AND(B355&gt;='Parameter Ranges for Species'!G$11,'Control Data&amp;Habitat Comparison'!B355&lt;='Parameter Ranges for Species'!B$11),1,0)</f>
        <v>1</v>
      </c>
      <c r="U355">
        <f>IF(AND(C355&gt;='Parameter Ranges for Species'!H$11,'Control Data&amp;Habitat Comparison'!C355&lt;='Parameter Ranges for Species'!C$11),1,0)</f>
        <v>1</v>
      </c>
      <c r="V355">
        <f>IF(AND(D355&gt;='Parameter Ranges for Species'!I$11,'Control Data&amp;Habitat Comparison'!D355&lt;='Parameter Ranges for Species'!D$11),1,0)</f>
        <v>1</v>
      </c>
      <c r="W355">
        <f>IF(AND(E355&gt;='Parameter Ranges for Species'!J$11,'Control Data&amp;Habitat Comparison'!E355&lt;='Parameter Ranges for Species'!E$11),1,0)</f>
        <v>1</v>
      </c>
      <c r="X355">
        <f>IF(AND(F355&gt;='Parameter Ranges for Species'!K$11,'Control Data&amp;Habitat Comparison'!F355&lt;='Parameter Ranges for Species'!F$11),1,0)</f>
        <v>1</v>
      </c>
      <c r="Y355">
        <f t="shared" si="17"/>
        <v>5</v>
      </c>
      <c r="AF355">
        <f t="shared" si="15"/>
        <v>1</v>
      </c>
    </row>
    <row r="356" spans="1:33" x14ac:dyDescent="0.25">
      <c r="A356" t="s">
        <v>7</v>
      </c>
      <c r="B356">
        <v>26</v>
      </c>
      <c r="C356">
        <v>0.18288000000000001</v>
      </c>
      <c r="D356">
        <v>0.17736377117316568</v>
      </c>
      <c r="E356">
        <v>28</v>
      </c>
      <c r="F356">
        <v>6</v>
      </c>
      <c r="H356">
        <f>IF(AND(B356&gt;='Parameter Ranges for Species'!G$4,'Control Data&amp;Habitat Comparison'!B356&lt;='Parameter Ranges for Species'!B$4),1,0)</f>
        <v>1</v>
      </c>
      <c r="I356">
        <f>IF(AND(C356&gt;='Parameter Ranges for Species'!H$4,'Control Data&amp;Habitat Comparison'!C356&lt;='Parameter Ranges for Species'!C$4),1,0)</f>
        <v>1</v>
      </c>
      <c r="J356">
        <f>IF(AND(D356&gt;='Parameter Ranges for Species'!I$4,'Control Data&amp;Habitat Comparison'!D356&lt;='Parameter Ranges for Species'!D$4),1,0)</f>
        <v>1</v>
      </c>
      <c r="K356">
        <f>IF(AND(E356&gt;='Parameter Ranges for Species'!J$4,'Control Data&amp;Habitat Comparison'!E356&lt;='Parameter Ranges for Species'!E$4),1,0)</f>
        <v>0</v>
      </c>
      <c r="L356">
        <f>IF(AND(F356&gt;='Parameter Ranges for Species'!K$4,'Control Data&amp;Habitat Comparison'!F356&lt;='Parameter Ranges for Species'!F$4),1,0)</f>
        <v>1</v>
      </c>
      <c r="M356">
        <f t="shared" si="16"/>
        <v>4</v>
      </c>
      <c r="T356">
        <f>IF(AND(B356&gt;='Parameter Ranges for Species'!G$11,'Control Data&amp;Habitat Comparison'!B356&lt;='Parameter Ranges for Species'!B$11),1,0)</f>
        <v>1</v>
      </c>
      <c r="U356">
        <f>IF(AND(C356&gt;='Parameter Ranges for Species'!H$11,'Control Data&amp;Habitat Comparison'!C356&lt;='Parameter Ranges for Species'!C$11),1,0)</f>
        <v>1</v>
      </c>
      <c r="V356">
        <f>IF(AND(D356&gt;='Parameter Ranges for Species'!I$11,'Control Data&amp;Habitat Comparison'!D356&lt;='Parameter Ranges for Species'!D$11),1,0)</f>
        <v>1</v>
      </c>
      <c r="W356">
        <f>IF(AND(E356&gt;='Parameter Ranges for Species'!J$11,'Control Data&amp;Habitat Comparison'!E356&lt;='Parameter Ranges for Species'!E$11),1,0)</f>
        <v>1</v>
      </c>
      <c r="X356">
        <f>IF(AND(F356&gt;='Parameter Ranges for Species'!K$11,'Control Data&amp;Habitat Comparison'!F356&lt;='Parameter Ranges for Species'!F$11),1,0)</f>
        <v>1</v>
      </c>
      <c r="Y356">
        <f t="shared" si="17"/>
        <v>5</v>
      </c>
      <c r="AF356">
        <f t="shared" si="15"/>
        <v>1</v>
      </c>
    </row>
    <row r="357" spans="1:33" x14ac:dyDescent="0.25">
      <c r="A357" t="s">
        <v>7</v>
      </c>
      <c r="B357">
        <v>36</v>
      </c>
      <c r="C357">
        <v>0.12192000000000001</v>
      </c>
      <c r="D357">
        <v>0.26282921531360304</v>
      </c>
      <c r="E357">
        <v>7</v>
      </c>
      <c r="F357">
        <v>6</v>
      </c>
      <c r="H357">
        <f>IF(AND(B357&gt;='Parameter Ranges for Species'!G$4,'Control Data&amp;Habitat Comparison'!B357&lt;='Parameter Ranges for Species'!B$4),1,0)</f>
        <v>1</v>
      </c>
      <c r="I357">
        <f>IF(AND(C357&gt;='Parameter Ranges for Species'!H$4,'Control Data&amp;Habitat Comparison'!C357&lt;='Parameter Ranges for Species'!C$4),1,0)</f>
        <v>1</v>
      </c>
      <c r="J357">
        <f>IF(AND(D357&gt;='Parameter Ranges for Species'!I$4,'Control Data&amp;Habitat Comparison'!D357&lt;='Parameter Ranges for Species'!D$4),1,0)</f>
        <v>1</v>
      </c>
      <c r="K357">
        <f>IF(AND(E357&gt;='Parameter Ranges for Species'!J$4,'Control Data&amp;Habitat Comparison'!E357&lt;='Parameter Ranges for Species'!E$4),1,0)</f>
        <v>0</v>
      </c>
      <c r="L357">
        <f>IF(AND(F357&gt;='Parameter Ranges for Species'!K$4,'Control Data&amp;Habitat Comparison'!F357&lt;='Parameter Ranges for Species'!F$4),1,0)</f>
        <v>1</v>
      </c>
      <c r="M357">
        <f t="shared" si="16"/>
        <v>4</v>
      </c>
      <c r="T357">
        <f>IF(AND(B357&gt;='Parameter Ranges for Species'!G$11,'Control Data&amp;Habitat Comparison'!B357&lt;='Parameter Ranges for Species'!B$11),1,0)</f>
        <v>1</v>
      </c>
      <c r="U357">
        <f>IF(AND(C357&gt;='Parameter Ranges for Species'!H$11,'Control Data&amp;Habitat Comparison'!C357&lt;='Parameter Ranges for Species'!C$11),1,0)</f>
        <v>1</v>
      </c>
      <c r="V357">
        <f>IF(AND(D357&gt;='Parameter Ranges for Species'!I$11,'Control Data&amp;Habitat Comparison'!D357&lt;='Parameter Ranges for Species'!D$11),1,0)</f>
        <v>1</v>
      </c>
      <c r="W357">
        <f>IF(AND(E357&gt;='Parameter Ranges for Species'!J$11,'Control Data&amp;Habitat Comparison'!E357&lt;='Parameter Ranges for Species'!E$11),1,0)</f>
        <v>1</v>
      </c>
      <c r="X357">
        <f>IF(AND(F357&gt;='Parameter Ranges for Species'!K$11,'Control Data&amp;Habitat Comparison'!F357&lt;='Parameter Ranges for Species'!F$11),1,0)</f>
        <v>1</v>
      </c>
      <c r="Y357">
        <f t="shared" si="17"/>
        <v>5</v>
      </c>
      <c r="AF357">
        <f t="shared" si="15"/>
        <v>1</v>
      </c>
    </row>
    <row r="358" spans="1:33" x14ac:dyDescent="0.25">
      <c r="A358" t="s">
        <v>7</v>
      </c>
      <c r="B358">
        <v>27</v>
      </c>
      <c r="C358">
        <v>0.12192000000000001</v>
      </c>
      <c r="D358">
        <v>0.13509054073811064</v>
      </c>
      <c r="E358">
        <v>37</v>
      </c>
      <c r="F358">
        <v>6</v>
      </c>
      <c r="H358">
        <f>IF(AND(B358&gt;='Parameter Ranges for Species'!G$4,'Control Data&amp;Habitat Comparison'!B358&lt;='Parameter Ranges for Species'!B$4),1,0)</f>
        <v>1</v>
      </c>
      <c r="I358">
        <f>IF(AND(C358&gt;='Parameter Ranges for Species'!H$4,'Control Data&amp;Habitat Comparison'!C358&lt;='Parameter Ranges for Species'!C$4),1,0)</f>
        <v>1</v>
      </c>
      <c r="J358">
        <f>IF(AND(D358&gt;='Parameter Ranges for Species'!I$4,'Control Data&amp;Habitat Comparison'!D358&lt;='Parameter Ranges for Species'!D$4),1,0)</f>
        <v>1</v>
      </c>
      <c r="K358">
        <f>IF(AND(E358&gt;='Parameter Ranges for Species'!J$4,'Control Data&amp;Habitat Comparison'!E358&lt;='Parameter Ranges for Species'!E$4),1,0)</f>
        <v>0</v>
      </c>
      <c r="L358">
        <f>IF(AND(F358&gt;='Parameter Ranges for Species'!K$4,'Control Data&amp;Habitat Comparison'!F358&lt;='Parameter Ranges for Species'!F$4),1,0)</f>
        <v>1</v>
      </c>
      <c r="M358">
        <f t="shared" si="16"/>
        <v>4</v>
      </c>
      <c r="T358">
        <f>IF(AND(B358&gt;='Parameter Ranges for Species'!G$11,'Control Data&amp;Habitat Comparison'!B358&lt;='Parameter Ranges for Species'!B$11),1,0)</f>
        <v>1</v>
      </c>
      <c r="U358">
        <f>IF(AND(C358&gt;='Parameter Ranges for Species'!H$11,'Control Data&amp;Habitat Comparison'!C358&lt;='Parameter Ranges for Species'!C$11),1,0)</f>
        <v>1</v>
      </c>
      <c r="V358">
        <f>IF(AND(D358&gt;='Parameter Ranges for Species'!I$11,'Control Data&amp;Habitat Comparison'!D358&lt;='Parameter Ranges for Species'!D$11),1,0)</f>
        <v>1</v>
      </c>
      <c r="W358">
        <f>IF(AND(E358&gt;='Parameter Ranges for Species'!J$11,'Control Data&amp;Habitat Comparison'!E358&lt;='Parameter Ranges for Species'!E$11),1,0)</f>
        <v>1</v>
      </c>
      <c r="X358">
        <f>IF(AND(F358&gt;='Parameter Ranges for Species'!K$11,'Control Data&amp;Habitat Comparison'!F358&lt;='Parameter Ranges for Species'!F$11),1,0)</f>
        <v>1</v>
      </c>
      <c r="Y358">
        <f t="shared" si="17"/>
        <v>5</v>
      </c>
      <c r="AF358">
        <f t="shared" si="15"/>
        <v>1</v>
      </c>
    </row>
    <row r="359" spans="1:33" x14ac:dyDescent="0.25">
      <c r="A359" t="s">
        <v>7</v>
      </c>
      <c r="B359">
        <v>28</v>
      </c>
      <c r="C359">
        <v>0.15240000000000001</v>
      </c>
      <c r="D359">
        <v>0.18517512897094759</v>
      </c>
      <c r="E359">
        <v>28</v>
      </c>
      <c r="F359">
        <v>6</v>
      </c>
      <c r="H359">
        <f>IF(AND(B359&gt;='Parameter Ranges for Species'!G$4,'Control Data&amp;Habitat Comparison'!B359&lt;='Parameter Ranges for Species'!B$4),1,0)</f>
        <v>1</v>
      </c>
      <c r="I359">
        <f>IF(AND(C359&gt;='Parameter Ranges for Species'!H$4,'Control Data&amp;Habitat Comparison'!C359&lt;='Parameter Ranges for Species'!C$4),1,0)</f>
        <v>1</v>
      </c>
      <c r="J359">
        <f>IF(AND(D359&gt;='Parameter Ranges for Species'!I$4,'Control Data&amp;Habitat Comparison'!D359&lt;='Parameter Ranges for Species'!D$4),1,0)</f>
        <v>1</v>
      </c>
      <c r="K359">
        <f>IF(AND(E359&gt;='Parameter Ranges for Species'!J$4,'Control Data&amp;Habitat Comparison'!E359&lt;='Parameter Ranges for Species'!E$4),1,0)</f>
        <v>0</v>
      </c>
      <c r="L359">
        <f>IF(AND(F359&gt;='Parameter Ranges for Species'!K$4,'Control Data&amp;Habitat Comparison'!F359&lt;='Parameter Ranges for Species'!F$4),1,0)</f>
        <v>1</v>
      </c>
      <c r="M359">
        <f t="shared" si="16"/>
        <v>4</v>
      </c>
      <c r="T359">
        <f>IF(AND(B359&gt;='Parameter Ranges for Species'!G$11,'Control Data&amp;Habitat Comparison'!B359&lt;='Parameter Ranges for Species'!B$11),1,0)</f>
        <v>1</v>
      </c>
      <c r="U359">
        <f>IF(AND(C359&gt;='Parameter Ranges for Species'!H$11,'Control Data&amp;Habitat Comparison'!C359&lt;='Parameter Ranges for Species'!C$11),1,0)</f>
        <v>1</v>
      </c>
      <c r="V359">
        <f>IF(AND(D359&gt;='Parameter Ranges for Species'!I$11,'Control Data&amp;Habitat Comparison'!D359&lt;='Parameter Ranges for Species'!D$11),1,0)</f>
        <v>1</v>
      </c>
      <c r="W359">
        <f>IF(AND(E359&gt;='Parameter Ranges for Species'!J$11,'Control Data&amp;Habitat Comparison'!E359&lt;='Parameter Ranges for Species'!E$11),1,0)</f>
        <v>1</v>
      </c>
      <c r="X359">
        <f>IF(AND(F359&gt;='Parameter Ranges for Species'!K$11,'Control Data&amp;Habitat Comparison'!F359&lt;='Parameter Ranges for Species'!F$11),1,0)</f>
        <v>1</v>
      </c>
      <c r="Y359">
        <f t="shared" si="17"/>
        <v>5</v>
      </c>
      <c r="AF359">
        <f t="shared" si="15"/>
        <v>1</v>
      </c>
    </row>
    <row r="360" spans="1:33" x14ac:dyDescent="0.25">
      <c r="A360" t="s">
        <v>7</v>
      </c>
      <c r="B360">
        <v>29</v>
      </c>
      <c r="C360">
        <v>0</v>
      </c>
      <c r="D360">
        <v>0.13141460765680152</v>
      </c>
      <c r="E360">
        <v>47</v>
      </c>
      <c r="F360">
        <v>6</v>
      </c>
      <c r="H360">
        <f>IF(AND(B360&gt;='Parameter Ranges for Species'!G$4,'Control Data&amp;Habitat Comparison'!B360&lt;='Parameter Ranges for Species'!B$4),1,0)</f>
        <v>1</v>
      </c>
      <c r="I360">
        <f>IF(AND(C360&gt;='Parameter Ranges for Species'!H$4,'Control Data&amp;Habitat Comparison'!C360&lt;='Parameter Ranges for Species'!C$4),1,0)</f>
        <v>1</v>
      </c>
      <c r="J360">
        <f>IF(AND(D360&gt;='Parameter Ranges for Species'!I$4,'Control Data&amp;Habitat Comparison'!D360&lt;='Parameter Ranges for Species'!D$4),1,0)</f>
        <v>1</v>
      </c>
      <c r="K360">
        <f>IF(AND(E360&gt;='Parameter Ranges for Species'!J$4,'Control Data&amp;Habitat Comparison'!E360&lt;='Parameter Ranges for Species'!E$4),1,0)</f>
        <v>0</v>
      </c>
      <c r="L360">
        <f>IF(AND(F360&gt;='Parameter Ranges for Species'!K$4,'Control Data&amp;Habitat Comparison'!F360&lt;='Parameter Ranges for Species'!F$4),1,0)</f>
        <v>1</v>
      </c>
      <c r="M360">
        <f t="shared" si="16"/>
        <v>4</v>
      </c>
      <c r="T360">
        <f>IF(AND(B360&gt;='Parameter Ranges for Species'!G$11,'Control Data&amp;Habitat Comparison'!B360&lt;='Parameter Ranges for Species'!B$11),1,0)</f>
        <v>1</v>
      </c>
      <c r="U360">
        <f>IF(AND(C360&gt;='Parameter Ranges for Species'!H$11,'Control Data&amp;Habitat Comparison'!C360&lt;='Parameter Ranges for Species'!C$11),1,0)</f>
        <v>1</v>
      </c>
      <c r="V360">
        <f>IF(AND(D360&gt;='Parameter Ranges for Species'!I$11,'Control Data&amp;Habitat Comparison'!D360&lt;='Parameter Ranges for Species'!D$11),1,0)</f>
        <v>1</v>
      </c>
      <c r="W360">
        <f>IF(AND(E360&gt;='Parameter Ranges for Species'!J$11,'Control Data&amp;Habitat Comparison'!E360&lt;='Parameter Ranges for Species'!E$11),1,0)</f>
        <v>1</v>
      </c>
      <c r="X360">
        <f>IF(AND(F360&gt;='Parameter Ranges for Species'!K$11,'Control Data&amp;Habitat Comparison'!F360&lt;='Parameter Ranges for Species'!F$11),1,0)</f>
        <v>1</v>
      </c>
      <c r="Y360">
        <f t="shared" si="17"/>
        <v>5</v>
      </c>
      <c r="AF360">
        <f t="shared" si="15"/>
        <v>1</v>
      </c>
    </row>
    <row r="361" spans="1:33" x14ac:dyDescent="0.25">
      <c r="A361" t="s">
        <v>7</v>
      </c>
      <c r="B361">
        <v>25.5</v>
      </c>
      <c r="C361">
        <v>0.15240000000000001</v>
      </c>
      <c r="D361">
        <v>0.16679546356440192</v>
      </c>
      <c r="E361">
        <v>32</v>
      </c>
      <c r="F361">
        <v>6</v>
      </c>
      <c r="H361">
        <f>IF(AND(B361&gt;='Parameter Ranges for Species'!G$4,'Control Data&amp;Habitat Comparison'!B361&lt;='Parameter Ranges for Species'!B$4),1,0)</f>
        <v>1</v>
      </c>
      <c r="I361">
        <f>IF(AND(C361&gt;='Parameter Ranges for Species'!H$4,'Control Data&amp;Habitat Comparison'!C361&lt;='Parameter Ranges for Species'!C$4),1,0)</f>
        <v>1</v>
      </c>
      <c r="J361">
        <f>IF(AND(D361&gt;='Parameter Ranges for Species'!I$4,'Control Data&amp;Habitat Comparison'!D361&lt;='Parameter Ranges for Species'!D$4),1,0)</f>
        <v>1</v>
      </c>
      <c r="K361">
        <f>IF(AND(E361&gt;='Parameter Ranges for Species'!J$4,'Control Data&amp;Habitat Comparison'!E361&lt;='Parameter Ranges for Species'!E$4),1,0)</f>
        <v>0</v>
      </c>
      <c r="L361">
        <f>IF(AND(F361&gt;='Parameter Ranges for Species'!K$4,'Control Data&amp;Habitat Comparison'!F361&lt;='Parameter Ranges for Species'!F$4),1,0)</f>
        <v>1</v>
      </c>
      <c r="M361">
        <f t="shared" si="16"/>
        <v>4</v>
      </c>
      <c r="T361">
        <f>IF(AND(B361&gt;='Parameter Ranges for Species'!G$11,'Control Data&amp;Habitat Comparison'!B361&lt;='Parameter Ranges for Species'!B$11),1,0)</f>
        <v>1</v>
      </c>
      <c r="U361">
        <f>IF(AND(C361&gt;='Parameter Ranges for Species'!H$11,'Control Data&amp;Habitat Comparison'!C361&lt;='Parameter Ranges for Species'!C$11),1,0)</f>
        <v>1</v>
      </c>
      <c r="V361">
        <f>IF(AND(D361&gt;='Parameter Ranges for Species'!I$11,'Control Data&amp;Habitat Comparison'!D361&lt;='Parameter Ranges for Species'!D$11),1,0)</f>
        <v>1</v>
      </c>
      <c r="W361">
        <f>IF(AND(E361&gt;='Parameter Ranges for Species'!J$11,'Control Data&amp;Habitat Comparison'!E361&lt;='Parameter Ranges for Species'!E$11),1,0)</f>
        <v>1</v>
      </c>
      <c r="X361">
        <f>IF(AND(F361&gt;='Parameter Ranges for Species'!K$11,'Control Data&amp;Habitat Comparison'!F361&lt;='Parameter Ranges for Species'!F$11),1,0)</f>
        <v>1</v>
      </c>
      <c r="Y361">
        <f t="shared" si="17"/>
        <v>5</v>
      </c>
      <c r="AF361">
        <f t="shared" si="15"/>
        <v>1</v>
      </c>
    </row>
    <row r="362" spans="1:33" x14ac:dyDescent="0.25">
      <c r="A362" t="s">
        <v>10</v>
      </c>
      <c r="B362">
        <v>22</v>
      </c>
      <c r="C362">
        <v>0.12192000000000001</v>
      </c>
      <c r="D362">
        <v>0.17825537294563842</v>
      </c>
      <c r="E362">
        <v>12</v>
      </c>
      <c r="F362">
        <v>0</v>
      </c>
      <c r="H362">
        <f>IF(AND(B362&gt;='Parameter Ranges for Species'!G$5,'Control Data&amp;Habitat Comparison'!B362&lt;='Parameter Ranges for Species'!B$5),1,0)</f>
        <v>1</v>
      </c>
      <c r="I362">
        <f>IF(AND(C362&gt;='Parameter Ranges for Species'!H$5,'Control Data&amp;Habitat Comparison'!C362&lt;='Parameter Ranges for Species'!C$5),1,0)</f>
        <v>1</v>
      </c>
      <c r="J362">
        <f>IF(AND(D362&gt;='Parameter Ranges for Species'!I$5,'Control Data&amp;Habitat Comparison'!D362&lt;='Parameter Ranges for Species'!D$5),1,0)</f>
        <v>1</v>
      </c>
      <c r="K362">
        <f>IF(AND(E362&gt;='Parameter Ranges for Species'!J$5,'Control Data&amp;Habitat Comparison'!E362&lt;='Parameter Ranges for Species'!E$5),1,0)</f>
        <v>0</v>
      </c>
      <c r="L362">
        <f>IF(AND(F362&gt;='Parameter Ranges for Species'!K$5,'Control Data&amp;Habitat Comparison'!F362&lt;='Parameter Ranges for Species'!F$5),1,0)</f>
        <v>1</v>
      </c>
      <c r="M362">
        <f t="shared" si="16"/>
        <v>4</v>
      </c>
      <c r="N362">
        <f>COUNTIF($M362:$M401,5)</f>
        <v>8</v>
      </c>
      <c r="O362">
        <f>COUNTIF($M362:$M401,4)</f>
        <v>19</v>
      </c>
      <c r="P362">
        <f>COUNTIF($M362:$M401,3)</f>
        <v>9</v>
      </c>
      <c r="Q362">
        <f>COUNTIF($M362:$M401,2)</f>
        <v>4</v>
      </c>
      <c r="R362">
        <f>COUNTIF($M362:$M401,1)</f>
        <v>0</v>
      </c>
      <c r="S362">
        <f>COUNTIF($M362:$M401,0)</f>
        <v>0</v>
      </c>
      <c r="T362">
        <f>IF(AND(B362&gt;='Parameter Ranges for Species'!G$12,'Control Data&amp;Habitat Comparison'!B362&lt;='Parameter Ranges for Species'!B$12),1,0)</f>
        <v>1</v>
      </c>
      <c r="U362">
        <f>IF(AND(C362&gt;='Parameter Ranges for Species'!H$12,'Control Data&amp;Habitat Comparison'!C362&lt;='Parameter Ranges for Species'!C$12),1,0)</f>
        <v>1</v>
      </c>
      <c r="V362">
        <f>IF(AND(D362&gt;='Parameter Ranges for Species'!I$12,'Control Data&amp;Habitat Comparison'!D362&lt;='Parameter Ranges for Species'!D$12),1,0)</f>
        <v>1</v>
      </c>
      <c r="W362">
        <f>IF(AND(E362&gt;='Parameter Ranges for Species'!J$12,'Control Data&amp;Habitat Comparison'!E362&lt;='Parameter Ranges for Species'!E$12),1,0)</f>
        <v>0</v>
      </c>
      <c r="X362">
        <f>IF(AND(F362&gt;='Parameter Ranges for Species'!K$12,'Control Data&amp;Habitat Comparison'!F362&lt;='Parameter Ranges for Species'!F$12),1,0)</f>
        <v>1</v>
      </c>
      <c r="Y362">
        <f t="shared" si="17"/>
        <v>4</v>
      </c>
      <c r="Z362">
        <f>COUNTIF($Y362:$Y401,5)</f>
        <v>28</v>
      </c>
      <c r="AA362">
        <f>COUNTIF($Y362:$Y401,4)</f>
        <v>7</v>
      </c>
      <c r="AB362">
        <f>COUNTIF($Y362:$Y401,3)</f>
        <v>5</v>
      </c>
      <c r="AC362">
        <f>COUNTIF($Y362:$Y401,2)</f>
        <v>0</v>
      </c>
      <c r="AD362">
        <f>COUNTIF($Y362:$Y401,1)</f>
        <v>0</v>
      </c>
      <c r="AE362">
        <f>COUNTIF($Y362:$Y401,0)</f>
        <v>0</v>
      </c>
      <c r="AF362">
        <f t="shared" si="15"/>
        <v>1</v>
      </c>
      <c r="AG362">
        <f>SUM(AF362:AF401)</f>
        <v>24</v>
      </c>
    </row>
    <row r="363" spans="1:33" x14ac:dyDescent="0.25">
      <c r="A363" t="s">
        <v>10</v>
      </c>
      <c r="B363">
        <v>66</v>
      </c>
      <c r="C363">
        <v>0.36576000000000003</v>
      </c>
      <c r="D363">
        <v>0.31352718078381797</v>
      </c>
      <c r="E363">
        <v>31</v>
      </c>
      <c r="F363">
        <v>0</v>
      </c>
      <c r="H363">
        <f>IF(AND(B363&gt;='Parameter Ranges for Species'!G$5,'Control Data&amp;Habitat Comparison'!B363&lt;='Parameter Ranges for Species'!B$5),1,0)</f>
        <v>0</v>
      </c>
      <c r="I363">
        <f>IF(AND(C363&gt;='Parameter Ranges for Species'!H$5,'Control Data&amp;Habitat Comparison'!C363&lt;='Parameter Ranges for Species'!C$5),1,0)</f>
        <v>1</v>
      </c>
      <c r="J363">
        <f>IF(AND(D363&gt;='Parameter Ranges for Species'!I$5,'Control Data&amp;Habitat Comparison'!D363&lt;='Parameter Ranges for Species'!D$5),1,0)</f>
        <v>0</v>
      </c>
      <c r="K363">
        <f>IF(AND(E363&gt;='Parameter Ranges for Species'!J$5,'Control Data&amp;Habitat Comparison'!E363&lt;='Parameter Ranges for Species'!E$5),1,0)</f>
        <v>0</v>
      </c>
      <c r="L363">
        <f>IF(AND(F363&gt;='Parameter Ranges for Species'!K$5,'Control Data&amp;Habitat Comparison'!F363&lt;='Parameter Ranges for Species'!F$5),1,0)</f>
        <v>1</v>
      </c>
      <c r="M363">
        <f t="shared" si="16"/>
        <v>2</v>
      </c>
      <c r="T363">
        <f>IF(AND(B363&gt;='Parameter Ranges for Species'!G$12,'Control Data&amp;Habitat Comparison'!B363&lt;='Parameter Ranges for Species'!B$12),1,0)</f>
        <v>1</v>
      </c>
      <c r="U363">
        <f>IF(AND(C363&gt;='Parameter Ranges for Species'!H$12,'Control Data&amp;Habitat Comparison'!C363&lt;='Parameter Ranges for Species'!C$12),1,0)</f>
        <v>1</v>
      </c>
      <c r="V363">
        <f>IF(AND(D363&gt;='Parameter Ranges for Species'!I$12,'Control Data&amp;Habitat Comparison'!D363&lt;='Parameter Ranges for Species'!D$12),1,0)</f>
        <v>1</v>
      </c>
      <c r="W363">
        <f>IF(AND(E363&gt;='Parameter Ranges for Species'!J$12,'Control Data&amp;Habitat Comparison'!E363&lt;='Parameter Ranges for Species'!E$12),1,0)</f>
        <v>1</v>
      </c>
      <c r="X363">
        <f>IF(AND(F363&gt;='Parameter Ranges for Species'!K$12,'Control Data&amp;Habitat Comparison'!F363&lt;='Parameter Ranges for Species'!F$12),1,0)</f>
        <v>1</v>
      </c>
      <c r="Y363">
        <f t="shared" si="17"/>
        <v>5</v>
      </c>
      <c r="AF363">
        <f t="shared" si="15"/>
        <v>0</v>
      </c>
    </row>
    <row r="364" spans="1:33" x14ac:dyDescent="0.25">
      <c r="A364" t="s">
        <v>10</v>
      </c>
      <c r="B364">
        <v>67</v>
      </c>
      <c r="C364">
        <v>0</v>
      </c>
      <c r="D364">
        <v>0.27560050568900124</v>
      </c>
      <c r="E364">
        <v>16</v>
      </c>
      <c r="F364">
        <v>0</v>
      </c>
      <c r="H364">
        <f>IF(AND(B364&gt;='Parameter Ranges for Species'!G$5,'Control Data&amp;Habitat Comparison'!B364&lt;='Parameter Ranges for Species'!B$5),1,0)</f>
        <v>0</v>
      </c>
      <c r="I364">
        <f>IF(AND(C364&gt;='Parameter Ranges for Species'!H$5,'Control Data&amp;Habitat Comparison'!C364&lt;='Parameter Ranges for Species'!C$5),1,0)</f>
        <v>1</v>
      </c>
      <c r="J364">
        <f>IF(AND(D364&gt;='Parameter Ranges for Species'!I$5,'Control Data&amp;Habitat Comparison'!D364&lt;='Parameter Ranges for Species'!D$5),1,0)</f>
        <v>0</v>
      </c>
      <c r="K364">
        <f>IF(AND(E364&gt;='Parameter Ranges for Species'!J$5,'Control Data&amp;Habitat Comparison'!E364&lt;='Parameter Ranges for Species'!E$5),1,0)</f>
        <v>0</v>
      </c>
      <c r="L364">
        <f>IF(AND(F364&gt;='Parameter Ranges for Species'!K$5,'Control Data&amp;Habitat Comparison'!F364&lt;='Parameter Ranges for Species'!F$5),1,0)</f>
        <v>1</v>
      </c>
      <c r="M364">
        <f t="shared" si="16"/>
        <v>2</v>
      </c>
      <c r="T364">
        <f>IF(AND(B364&gt;='Parameter Ranges for Species'!G$12,'Control Data&amp;Habitat Comparison'!B364&lt;='Parameter Ranges for Species'!B$12),1,0)</f>
        <v>1</v>
      </c>
      <c r="U364">
        <f>IF(AND(C364&gt;='Parameter Ranges for Species'!H$12,'Control Data&amp;Habitat Comparison'!C364&lt;='Parameter Ranges for Species'!C$12),1,0)</f>
        <v>1</v>
      </c>
      <c r="V364">
        <f>IF(AND(D364&gt;='Parameter Ranges for Species'!I$12,'Control Data&amp;Habitat Comparison'!D364&lt;='Parameter Ranges for Species'!D$12),1,0)</f>
        <v>1</v>
      </c>
      <c r="W364">
        <f>IF(AND(E364&gt;='Parameter Ranges for Species'!J$12,'Control Data&amp;Habitat Comparison'!E364&lt;='Parameter Ranges for Species'!E$12),1,0)</f>
        <v>0</v>
      </c>
      <c r="X364">
        <f>IF(AND(F364&gt;='Parameter Ranges for Species'!K$12,'Control Data&amp;Habitat Comparison'!F364&lt;='Parameter Ranges for Species'!F$12),1,0)</f>
        <v>1</v>
      </c>
      <c r="Y364">
        <f t="shared" si="17"/>
        <v>4</v>
      </c>
      <c r="AF364">
        <f t="shared" si="15"/>
        <v>0</v>
      </c>
    </row>
    <row r="365" spans="1:33" x14ac:dyDescent="0.25">
      <c r="A365" t="s">
        <v>10</v>
      </c>
      <c r="B365">
        <v>87</v>
      </c>
      <c r="C365">
        <v>0.21335999999999999</v>
      </c>
      <c r="D365">
        <v>0.16182048040455121</v>
      </c>
      <c r="E365">
        <v>20</v>
      </c>
      <c r="F365">
        <v>1</v>
      </c>
      <c r="H365">
        <f>IF(AND(B365&gt;='Parameter Ranges for Species'!G$5,'Control Data&amp;Habitat Comparison'!B365&lt;='Parameter Ranges for Species'!B$5),1,0)</f>
        <v>0</v>
      </c>
      <c r="I365">
        <f>IF(AND(C365&gt;='Parameter Ranges for Species'!H$5,'Control Data&amp;Habitat Comparison'!C365&lt;='Parameter Ranges for Species'!C$5),1,0)</f>
        <v>1</v>
      </c>
      <c r="J365">
        <f>IF(AND(D365&gt;='Parameter Ranges for Species'!I$5,'Control Data&amp;Habitat Comparison'!D365&lt;='Parameter Ranges for Species'!D$5),1,0)</f>
        <v>1</v>
      </c>
      <c r="K365">
        <f>IF(AND(E365&gt;='Parameter Ranges for Species'!J$5,'Control Data&amp;Habitat Comparison'!E365&lt;='Parameter Ranges for Species'!E$5),1,0)</f>
        <v>0</v>
      </c>
      <c r="L365">
        <f>IF(AND(F365&gt;='Parameter Ranges for Species'!K$5,'Control Data&amp;Habitat Comparison'!F365&lt;='Parameter Ranges for Species'!F$5),1,0)</f>
        <v>1</v>
      </c>
      <c r="M365">
        <f t="shared" si="16"/>
        <v>3</v>
      </c>
      <c r="T365">
        <f>IF(AND(B365&gt;='Parameter Ranges for Species'!G$12,'Control Data&amp;Habitat Comparison'!B365&lt;='Parameter Ranges for Species'!B$12),1,0)</f>
        <v>0</v>
      </c>
      <c r="U365">
        <f>IF(AND(C365&gt;='Parameter Ranges for Species'!H$12,'Control Data&amp;Habitat Comparison'!C365&lt;='Parameter Ranges for Species'!C$12),1,0)</f>
        <v>1</v>
      </c>
      <c r="V365">
        <f>IF(AND(D365&gt;='Parameter Ranges for Species'!I$12,'Control Data&amp;Habitat Comparison'!D365&lt;='Parameter Ranges for Species'!D$12),1,0)</f>
        <v>1</v>
      </c>
      <c r="W365">
        <f>IF(AND(E365&gt;='Parameter Ranges for Species'!J$12,'Control Data&amp;Habitat Comparison'!E365&lt;='Parameter Ranges for Species'!E$12),1,0)</f>
        <v>0</v>
      </c>
      <c r="X365">
        <f>IF(AND(F365&gt;='Parameter Ranges for Species'!K$12,'Control Data&amp;Habitat Comparison'!F365&lt;='Parameter Ranges for Species'!F$12),1,0)</f>
        <v>1</v>
      </c>
      <c r="Y365">
        <f t="shared" si="17"/>
        <v>3</v>
      </c>
      <c r="AF365">
        <f t="shared" si="15"/>
        <v>0</v>
      </c>
    </row>
    <row r="366" spans="1:33" x14ac:dyDescent="0.25">
      <c r="A366" t="s">
        <v>10</v>
      </c>
      <c r="B366">
        <v>66.5</v>
      </c>
      <c r="C366">
        <v>0.18288000000000001</v>
      </c>
      <c r="D366">
        <v>0.32869785082174463</v>
      </c>
      <c r="E366">
        <v>13</v>
      </c>
      <c r="F366">
        <v>0</v>
      </c>
      <c r="H366">
        <f>IF(AND(B366&gt;='Parameter Ranges for Species'!G$5,'Control Data&amp;Habitat Comparison'!B366&lt;='Parameter Ranges for Species'!B$5),1,0)</f>
        <v>0</v>
      </c>
      <c r="I366">
        <f>IF(AND(C366&gt;='Parameter Ranges for Species'!H$5,'Control Data&amp;Habitat Comparison'!C366&lt;='Parameter Ranges for Species'!C$5),1,0)</f>
        <v>1</v>
      </c>
      <c r="J366">
        <f>IF(AND(D366&gt;='Parameter Ranges for Species'!I$5,'Control Data&amp;Habitat Comparison'!D366&lt;='Parameter Ranges for Species'!D$5),1,0)</f>
        <v>0</v>
      </c>
      <c r="K366">
        <f>IF(AND(E366&gt;='Parameter Ranges for Species'!J$5,'Control Data&amp;Habitat Comparison'!E366&lt;='Parameter Ranges for Species'!E$5),1,0)</f>
        <v>0</v>
      </c>
      <c r="L366">
        <f>IF(AND(F366&gt;='Parameter Ranges for Species'!K$5,'Control Data&amp;Habitat Comparison'!F366&lt;='Parameter Ranges for Species'!F$5),1,0)</f>
        <v>1</v>
      </c>
      <c r="M366">
        <f t="shared" si="16"/>
        <v>2</v>
      </c>
      <c r="T366">
        <f>IF(AND(B366&gt;='Parameter Ranges for Species'!G$12,'Control Data&amp;Habitat Comparison'!B366&lt;='Parameter Ranges for Species'!B$12),1,0)</f>
        <v>1</v>
      </c>
      <c r="U366">
        <f>IF(AND(C366&gt;='Parameter Ranges for Species'!H$12,'Control Data&amp;Habitat Comparison'!C366&lt;='Parameter Ranges for Species'!C$12),1,0)</f>
        <v>1</v>
      </c>
      <c r="V366">
        <f>IF(AND(D366&gt;='Parameter Ranges for Species'!I$12,'Control Data&amp;Habitat Comparison'!D366&lt;='Parameter Ranges for Species'!D$12),1,0)</f>
        <v>1</v>
      </c>
      <c r="W366">
        <f>IF(AND(E366&gt;='Parameter Ranges for Species'!J$12,'Control Data&amp;Habitat Comparison'!E366&lt;='Parameter Ranges for Species'!E$12),1,0)</f>
        <v>0</v>
      </c>
      <c r="X366">
        <f>IF(AND(F366&gt;='Parameter Ranges for Species'!K$12,'Control Data&amp;Habitat Comparison'!F366&lt;='Parameter Ranges for Species'!F$12),1,0)</f>
        <v>1</v>
      </c>
      <c r="Y366">
        <f t="shared" si="17"/>
        <v>4</v>
      </c>
      <c r="AF366">
        <f t="shared" si="15"/>
        <v>0</v>
      </c>
    </row>
    <row r="367" spans="1:33" x14ac:dyDescent="0.25">
      <c r="A367" t="s">
        <v>10</v>
      </c>
      <c r="B367">
        <v>56</v>
      </c>
      <c r="C367">
        <v>9.1440000000000007E-2</v>
      </c>
      <c r="D367">
        <v>0.18078381795195955</v>
      </c>
      <c r="E367">
        <v>27</v>
      </c>
      <c r="F367">
        <v>0</v>
      </c>
      <c r="H367">
        <f>IF(AND(B367&gt;='Parameter Ranges for Species'!G$5,'Control Data&amp;Habitat Comparison'!B367&lt;='Parameter Ranges for Species'!B$5),1,0)</f>
        <v>0</v>
      </c>
      <c r="I367">
        <f>IF(AND(C367&gt;='Parameter Ranges for Species'!H$5,'Control Data&amp;Habitat Comparison'!C367&lt;='Parameter Ranges for Species'!C$5),1,0)</f>
        <v>1</v>
      </c>
      <c r="J367">
        <f>IF(AND(D367&gt;='Parameter Ranges for Species'!I$5,'Control Data&amp;Habitat Comparison'!D367&lt;='Parameter Ranges for Species'!D$5),1,0)</f>
        <v>1</v>
      </c>
      <c r="K367">
        <f>IF(AND(E367&gt;='Parameter Ranges for Species'!J$5,'Control Data&amp;Habitat Comparison'!E367&lt;='Parameter Ranges for Species'!E$5),1,0)</f>
        <v>0</v>
      </c>
      <c r="L367">
        <f>IF(AND(F367&gt;='Parameter Ranges for Species'!K$5,'Control Data&amp;Habitat Comparison'!F367&lt;='Parameter Ranges for Species'!F$5),1,0)</f>
        <v>1</v>
      </c>
      <c r="M367">
        <f t="shared" si="16"/>
        <v>3</v>
      </c>
      <c r="T367">
        <f>IF(AND(B367&gt;='Parameter Ranges for Species'!G$12,'Control Data&amp;Habitat Comparison'!B367&lt;='Parameter Ranges for Species'!B$12),1,0)</f>
        <v>1</v>
      </c>
      <c r="U367">
        <f>IF(AND(C367&gt;='Parameter Ranges for Species'!H$12,'Control Data&amp;Habitat Comparison'!C367&lt;='Parameter Ranges for Species'!C$12),1,0)</f>
        <v>1</v>
      </c>
      <c r="V367">
        <f>IF(AND(D367&gt;='Parameter Ranges for Species'!I$12,'Control Data&amp;Habitat Comparison'!D367&lt;='Parameter Ranges for Species'!D$12),1,0)</f>
        <v>1</v>
      </c>
      <c r="W367">
        <f>IF(AND(E367&gt;='Parameter Ranges for Species'!J$12,'Control Data&amp;Habitat Comparison'!E367&lt;='Parameter Ranges for Species'!E$12),1,0)</f>
        <v>1</v>
      </c>
      <c r="X367">
        <f>IF(AND(F367&gt;='Parameter Ranges for Species'!K$12,'Control Data&amp;Habitat Comparison'!F367&lt;='Parameter Ranges for Species'!F$12),1,0)</f>
        <v>1</v>
      </c>
      <c r="Y367">
        <f t="shared" si="17"/>
        <v>5</v>
      </c>
      <c r="AF367">
        <f t="shared" si="15"/>
        <v>0</v>
      </c>
    </row>
    <row r="368" spans="1:33" x14ac:dyDescent="0.25">
      <c r="A368" t="s">
        <v>10</v>
      </c>
      <c r="B368">
        <v>24</v>
      </c>
      <c r="C368">
        <v>0</v>
      </c>
      <c r="D368">
        <v>6.9532237673830599E-2</v>
      </c>
      <c r="E368">
        <v>77</v>
      </c>
      <c r="F368">
        <v>0</v>
      </c>
      <c r="H368">
        <f>IF(AND(B368&gt;='Parameter Ranges for Species'!G$5,'Control Data&amp;Habitat Comparison'!B368&lt;='Parameter Ranges for Species'!B$5),1,0)</f>
        <v>1</v>
      </c>
      <c r="I368">
        <f>IF(AND(C368&gt;='Parameter Ranges for Species'!H$5,'Control Data&amp;Habitat Comparison'!C368&lt;='Parameter Ranges for Species'!C$5),1,0)</f>
        <v>1</v>
      </c>
      <c r="J368">
        <f>IF(AND(D368&gt;='Parameter Ranges for Species'!I$5,'Control Data&amp;Habitat Comparison'!D368&lt;='Parameter Ranges for Species'!D$5),1,0)</f>
        <v>1</v>
      </c>
      <c r="K368">
        <f>IF(AND(E368&gt;='Parameter Ranges for Species'!J$5,'Control Data&amp;Habitat Comparison'!E368&lt;='Parameter Ranges for Species'!E$5),1,0)</f>
        <v>1</v>
      </c>
      <c r="L368">
        <f>IF(AND(F368&gt;='Parameter Ranges for Species'!K$5,'Control Data&amp;Habitat Comparison'!F368&lt;='Parameter Ranges for Species'!F$5),1,0)</f>
        <v>1</v>
      </c>
      <c r="M368">
        <f t="shared" si="16"/>
        <v>5</v>
      </c>
      <c r="T368">
        <f>IF(AND(B368&gt;='Parameter Ranges for Species'!G$12,'Control Data&amp;Habitat Comparison'!B368&lt;='Parameter Ranges for Species'!B$12),1,0)</f>
        <v>1</v>
      </c>
      <c r="U368">
        <f>IF(AND(C368&gt;='Parameter Ranges for Species'!H$12,'Control Data&amp;Habitat Comparison'!C368&lt;='Parameter Ranges for Species'!C$12),1,0)</f>
        <v>1</v>
      </c>
      <c r="V368">
        <f>IF(AND(D368&gt;='Parameter Ranges for Species'!I$12,'Control Data&amp;Habitat Comparison'!D368&lt;='Parameter Ranges for Species'!D$12),1,0)</f>
        <v>0</v>
      </c>
      <c r="W368">
        <f>IF(AND(E368&gt;='Parameter Ranges for Species'!J$12,'Control Data&amp;Habitat Comparison'!E368&lt;='Parameter Ranges for Species'!E$12),1,0)</f>
        <v>1</v>
      </c>
      <c r="X368">
        <f>IF(AND(F368&gt;='Parameter Ranges for Species'!K$12,'Control Data&amp;Habitat Comparison'!F368&lt;='Parameter Ranges for Species'!F$12),1,0)</f>
        <v>1</v>
      </c>
      <c r="Y368">
        <f t="shared" si="17"/>
        <v>4</v>
      </c>
      <c r="AF368">
        <f t="shared" si="15"/>
        <v>1</v>
      </c>
    </row>
    <row r="369" spans="1:32" x14ac:dyDescent="0.25">
      <c r="A369" t="s">
        <v>10</v>
      </c>
      <c r="B369">
        <v>58</v>
      </c>
      <c r="C369">
        <v>0.21335999999999999</v>
      </c>
      <c r="D369">
        <v>0.22376738305941846</v>
      </c>
      <c r="E369">
        <v>41</v>
      </c>
      <c r="F369">
        <v>0</v>
      </c>
      <c r="H369">
        <f>IF(AND(B369&gt;='Parameter Ranges for Species'!G$5,'Control Data&amp;Habitat Comparison'!B369&lt;='Parameter Ranges for Species'!B$5),1,0)</f>
        <v>0</v>
      </c>
      <c r="I369">
        <f>IF(AND(C369&gt;='Parameter Ranges for Species'!H$5,'Control Data&amp;Habitat Comparison'!C369&lt;='Parameter Ranges for Species'!C$5),1,0)</f>
        <v>1</v>
      </c>
      <c r="J369">
        <f>IF(AND(D369&gt;='Parameter Ranges for Species'!I$5,'Control Data&amp;Habitat Comparison'!D369&lt;='Parameter Ranges for Species'!D$5),1,0)</f>
        <v>0</v>
      </c>
      <c r="K369">
        <f>IF(AND(E369&gt;='Parameter Ranges for Species'!J$5,'Control Data&amp;Habitat Comparison'!E369&lt;='Parameter Ranges for Species'!E$5),1,0)</f>
        <v>1</v>
      </c>
      <c r="L369">
        <f>IF(AND(F369&gt;='Parameter Ranges for Species'!K$5,'Control Data&amp;Habitat Comparison'!F369&lt;='Parameter Ranges for Species'!F$5),1,0)</f>
        <v>1</v>
      </c>
      <c r="M369">
        <f t="shared" si="16"/>
        <v>3</v>
      </c>
      <c r="T369">
        <f>IF(AND(B369&gt;='Parameter Ranges for Species'!G$12,'Control Data&amp;Habitat Comparison'!B369&lt;='Parameter Ranges for Species'!B$12),1,0)</f>
        <v>1</v>
      </c>
      <c r="U369">
        <f>IF(AND(C369&gt;='Parameter Ranges for Species'!H$12,'Control Data&amp;Habitat Comparison'!C369&lt;='Parameter Ranges for Species'!C$12),1,0)</f>
        <v>1</v>
      </c>
      <c r="V369">
        <f>IF(AND(D369&gt;='Parameter Ranges for Species'!I$12,'Control Data&amp;Habitat Comparison'!D369&lt;='Parameter Ranges for Species'!D$12),1,0)</f>
        <v>1</v>
      </c>
      <c r="W369">
        <f>IF(AND(E369&gt;='Parameter Ranges for Species'!J$12,'Control Data&amp;Habitat Comparison'!E369&lt;='Parameter Ranges for Species'!E$12),1,0)</f>
        <v>1</v>
      </c>
      <c r="X369">
        <f>IF(AND(F369&gt;='Parameter Ranges for Species'!K$12,'Control Data&amp;Habitat Comparison'!F369&lt;='Parameter Ranges for Species'!F$12),1,0)</f>
        <v>1</v>
      </c>
      <c r="Y369">
        <f t="shared" si="17"/>
        <v>5</v>
      </c>
      <c r="AF369">
        <f t="shared" si="15"/>
        <v>0</v>
      </c>
    </row>
    <row r="370" spans="1:32" x14ac:dyDescent="0.25">
      <c r="A370" t="s">
        <v>10</v>
      </c>
      <c r="B370">
        <v>43</v>
      </c>
      <c r="C370">
        <v>0</v>
      </c>
      <c r="D370">
        <v>0.17067003792667509</v>
      </c>
      <c r="E370">
        <v>61</v>
      </c>
      <c r="F370">
        <v>0</v>
      </c>
      <c r="H370">
        <f>IF(AND(B370&gt;='Parameter Ranges for Species'!G$5,'Control Data&amp;Habitat Comparison'!B370&lt;='Parameter Ranges for Species'!B$5),1,0)</f>
        <v>1</v>
      </c>
      <c r="I370">
        <f>IF(AND(C370&gt;='Parameter Ranges for Species'!H$5,'Control Data&amp;Habitat Comparison'!C370&lt;='Parameter Ranges for Species'!C$5),1,0)</f>
        <v>1</v>
      </c>
      <c r="J370">
        <f>IF(AND(D370&gt;='Parameter Ranges for Species'!I$5,'Control Data&amp;Habitat Comparison'!D370&lt;='Parameter Ranges for Species'!D$5),1,0)</f>
        <v>1</v>
      </c>
      <c r="K370">
        <f>IF(AND(E370&gt;='Parameter Ranges for Species'!J$5,'Control Data&amp;Habitat Comparison'!E370&lt;='Parameter Ranges for Species'!E$5),1,0)</f>
        <v>1</v>
      </c>
      <c r="L370">
        <f>IF(AND(F370&gt;='Parameter Ranges for Species'!K$5,'Control Data&amp;Habitat Comparison'!F370&lt;='Parameter Ranges for Species'!F$5),1,0)</f>
        <v>1</v>
      </c>
      <c r="M370">
        <f t="shared" si="16"/>
        <v>5</v>
      </c>
      <c r="T370">
        <f>IF(AND(B370&gt;='Parameter Ranges for Species'!G$12,'Control Data&amp;Habitat Comparison'!B370&lt;='Parameter Ranges for Species'!B$12),1,0)</f>
        <v>1</v>
      </c>
      <c r="U370">
        <f>IF(AND(C370&gt;='Parameter Ranges for Species'!H$12,'Control Data&amp;Habitat Comparison'!C370&lt;='Parameter Ranges for Species'!C$12),1,0)</f>
        <v>1</v>
      </c>
      <c r="V370">
        <f>IF(AND(D370&gt;='Parameter Ranges for Species'!I$12,'Control Data&amp;Habitat Comparison'!D370&lt;='Parameter Ranges for Species'!D$12),1,0)</f>
        <v>1</v>
      </c>
      <c r="W370">
        <f>IF(AND(E370&gt;='Parameter Ranges for Species'!J$12,'Control Data&amp;Habitat Comparison'!E370&lt;='Parameter Ranges for Species'!E$12),1,0)</f>
        <v>1</v>
      </c>
      <c r="X370">
        <f>IF(AND(F370&gt;='Parameter Ranges for Species'!K$12,'Control Data&amp;Habitat Comparison'!F370&lt;='Parameter Ranges for Species'!F$12),1,0)</f>
        <v>1</v>
      </c>
      <c r="Y370">
        <f t="shared" si="17"/>
        <v>5</v>
      </c>
      <c r="AF370">
        <f t="shared" si="15"/>
        <v>1</v>
      </c>
    </row>
    <row r="371" spans="1:32" x14ac:dyDescent="0.25">
      <c r="A371" t="s">
        <v>10</v>
      </c>
      <c r="B371">
        <v>69.5</v>
      </c>
      <c r="C371">
        <v>0.18288000000000001</v>
      </c>
      <c r="D371">
        <v>0.2857142857142857</v>
      </c>
      <c r="E371">
        <v>80</v>
      </c>
      <c r="F371">
        <v>1</v>
      </c>
      <c r="H371">
        <f>IF(AND(B371&gt;='Parameter Ranges for Species'!G$5,'Control Data&amp;Habitat Comparison'!B371&lt;='Parameter Ranges for Species'!B$5),1,0)</f>
        <v>0</v>
      </c>
      <c r="I371">
        <f>IF(AND(C371&gt;='Parameter Ranges for Species'!H$5,'Control Data&amp;Habitat Comparison'!C371&lt;='Parameter Ranges for Species'!C$5),1,0)</f>
        <v>1</v>
      </c>
      <c r="J371">
        <f>IF(AND(D371&gt;='Parameter Ranges for Species'!I$5,'Control Data&amp;Habitat Comparison'!D371&lt;='Parameter Ranges for Species'!D$5),1,0)</f>
        <v>0</v>
      </c>
      <c r="K371">
        <f>IF(AND(E371&gt;='Parameter Ranges for Species'!J$5,'Control Data&amp;Habitat Comparison'!E371&lt;='Parameter Ranges for Species'!E$5),1,0)</f>
        <v>1</v>
      </c>
      <c r="L371">
        <f>IF(AND(F371&gt;='Parameter Ranges for Species'!K$5,'Control Data&amp;Habitat Comparison'!F371&lt;='Parameter Ranges for Species'!F$5),1,0)</f>
        <v>1</v>
      </c>
      <c r="M371">
        <f t="shared" si="16"/>
        <v>3</v>
      </c>
      <c r="T371">
        <f>IF(AND(B371&gt;='Parameter Ranges for Species'!G$12,'Control Data&amp;Habitat Comparison'!B371&lt;='Parameter Ranges for Species'!B$12),1,0)</f>
        <v>1</v>
      </c>
      <c r="U371">
        <f>IF(AND(C371&gt;='Parameter Ranges for Species'!H$12,'Control Data&amp;Habitat Comparison'!C371&lt;='Parameter Ranges for Species'!C$12),1,0)</f>
        <v>1</v>
      </c>
      <c r="V371">
        <f>IF(AND(D371&gt;='Parameter Ranges for Species'!I$12,'Control Data&amp;Habitat Comparison'!D371&lt;='Parameter Ranges for Species'!D$12),1,0)</f>
        <v>1</v>
      </c>
      <c r="W371">
        <f>IF(AND(E371&gt;='Parameter Ranges for Species'!J$12,'Control Data&amp;Habitat Comparison'!E371&lt;='Parameter Ranges for Species'!E$12),1,0)</f>
        <v>1</v>
      </c>
      <c r="X371">
        <f>IF(AND(F371&gt;='Parameter Ranges for Species'!K$12,'Control Data&amp;Habitat Comparison'!F371&lt;='Parameter Ranges for Species'!F$12),1,0)</f>
        <v>1</v>
      </c>
      <c r="Y371">
        <f t="shared" si="17"/>
        <v>5</v>
      </c>
      <c r="AF371">
        <f t="shared" si="15"/>
        <v>0</v>
      </c>
    </row>
    <row r="372" spans="1:32" x14ac:dyDescent="0.25">
      <c r="A372" t="s">
        <v>10</v>
      </c>
      <c r="B372">
        <v>26.5</v>
      </c>
      <c r="C372">
        <v>0</v>
      </c>
      <c r="D372">
        <v>9.1024020227560051E-2</v>
      </c>
      <c r="E372">
        <v>43</v>
      </c>
      <c r="F372">
        <v>1</v>
      </c>
      <c r="H372">
        <f>IF(AND(B372&gt;='Parameter Ranges for Species'!G$5,'Control Data&amp;Habitat Comparison'!B372&lt;='Parameter Ranges for Species'!B$5),1,0)</f>
        <v>1</v>
      </c>
      <c r="I372">
        <f>IF(AND(C372&gt;='Parameter Ranges for Species'!H$5,'Control Data&amp;Habitat Comparison'!C372&lt;='Parameter Ranges for Species'!C$5),1,0)</f>
        <v>1</v>
      </c>
      <c r="J372">
        <f>IF(AND(D372&gt;='Parameter Ranges for Species'!I$5,'Control Data&amp;Habitat Comparison'!D372&lt;='Parameter Ranges for Species'!D$5),1,0)</f>
        <v>1</v>
      </c>
      <c r="K372">
        <f>IF(AND(E372&gt;='Parameter Ranges for Species'!J$5,'Control Data&amp;Habitat Comparison'!E372&lt;='Parameter Ranges for Species'!E$5),1,0)</f>
        <v>1</v>
      </c>
      <c r="L372">
        <f>IF(AND(F372&gt;='Parameter Ranges for Species'!K$5,'Control Data&amp;Habitat Comparison'!F372&lt;='Parameter Ranges for Species'!F$5),1,0)</f>
        <v>1</v>
      </c>
      <c r="M372">
        <f t="shared" si="16"/>
        <v>5</v>
      </c>
      <c r="T372">
        <f>IF(AND(B372&gt;='Parameter Ranges for Species'!G$12,'Control Data&amp;Habitat Comparison'!B372&lt;='Parameter Ranges for Species'!B$12),1,0)</f>
        <v>1</v>
      </c>
      <c r="U372">
        <f>IF(AND(C372&gt;='Parameter Ranges for Species'!H$12,'Control Data&amp;Habitat Comparison'!C372&lt;='Parameter Ranges for Species'!C$12),1,0)</f>
        <v>1</v>
      </c>
      <c r="V372">
        <f>IF(AND(D372&gt;='Parameter Ranges for Species'!I$12,'Control Data&amp;Habitat Comparison'!D372&lt;='Parameter Ranges for Species'!D$12),1,0)</f>
        <v>1</v>
      </c>
      <c r="W372">
        <f>IF(AND(E372&gt;='Parameter Ranges for Species'!J$12,'Control Data&amp;Habitat Comparison'!E372&lt;='Parameter Ranges for Species'!E$12),1,0)</f>
        <v>1</v>
      </c>
      <c r="X372">
        <f>IF(AND(F372&gt;='Parameter Ranges for Species'!K$12,'Control Data&amp;Habitat Comparison'!F372&lt;='Parameter Ranges for Species'!F$12),1,0)</f>
        <v>1</v>
      </c>
      <c r="Y372">
        <f t="shared" si="17"/>
        <v>5</v>
      </c>
      <c r="AF372">
        <f t="shared" si="15"/>
        <v>1</v>
      </c>
    </row>
    <row r="373" spans="1:32" x14ac:dyDescent="0.25">
      <c r="A373" t="s">
        <v>10</v>
      </c>
      <c r="B373">
        <v>61</v>
      </c>
      <c r="C373">
        <v>0.18288000000000001</v>
      </c>
      <c r="D373">
        <v>0.23767383059418457</v>
      </c>
      <c r="E373">
        <v>44</v>
      </c>
      <c r="F373">
        <v>0</v>
      </c>
      <c r="H373">
        <f>IF(AND(B373&gt;='Parameter Ranges for Species'!G$5,'Control Data&amp;Habitat Comparison'!B373&lt;='Parameter Ranges for Species'!B$5),1,0)</f>
        <v>0</v>
      </c>
      <c r="I373">
        <f>IF(AND(C373&gt;='Parameter Ranges for Species'!H$5,'Control Data&amp;Habitat Comparison'!C373&lt;='Parameter Ranges for Species'!C$5),1,0)</f>
        <v>1</v>
      </c>
      <c r="J373">
        <f>IF(AND(D373&gt;='Parameter Ranges for Species'!I$5,'Control Data&amp;Habitat Comparison'!D373&lt;='Parameter Ranges for Species'!D$5),1,0)</f>
        <v>0</v>
      </c>
      <c r="K373">
        <f>IF(AND(E373&gt;='Parameter Ranges for Species'!J$5,'Control Data&amp;Habitat Comparison'!E373&lt;='Parameter Ranges for Species'!E$5),1,0)</f>
        <v>1</v>
      </c>
      <c r="L373">
        <f>IF(AND(F373&gt;='Parameter Ranges for Species'!K$5,'Control Data&amp;Habitat Comparison'!F373&lt;='Parameter Ranges for Species'!F$5),1,0)</f>
        <v>1</v>
      </c>
      <c r="M373">
        <f t="shared" si="16"/>
        <v>3</v>
      </c>
      <c r="T373">
        <f>IF(AND(B373&gt;='Parameter Ranges for Species'!G$12,'Control Data&amp;Habitat Comparison'!B373&lt;='Parameter Ranges for Species'!B$12),1,0)</f>
        <v>1</v>
      </c>
      <c r="U373">
        <f>IF(AND(C373&gt;='Parameter Ranges for Species'!H$12,'Control Data&amp;Habitat Comparison'!C373&lt;='Parameter Ranges for Species'!C$12),1,0)</f>
        <v>1</v>
      </c>
      <c r="V373">
        <f>IF(AND(D373&gt;='Parameter Ranges for Species'!I$12,'Control Data&amp;Habitat Comparison'!D373&lt;='Parameter Ranges for Species'!D$12),1,0)</f>
        <v>1</v>
      </c>
      <c r="W373">
        <f>IF(AND(E373&gt;='Parameter Ranges for Species'!J$12,'Control Data&amp;Habitat Comparison'!E373&lt;='Parameter Ranges for Species'!E$12),1,0)</f>
        <v>1</v>
      </c>
      <c r="X373">
        <f>IF(AND(F373&gt;='Parameter Ranges for Species'!K$12,'Control Data&amp;Habitat Comparison'!F373&lt;='Parameter Ranges for Species'!F$12),1,0)</f>
        <v>1</v>
      </c>
      <c r="Y373">
        <f t="shared" si="17"/>
        <v>5</v>
      </c>
      <c r="AF373">
        <f t="shared" si="15"/>
        <v>0</v>
      </c>
    </row>
    <row r="374" spans="1:32" x14ac:dyDescent="0.25">
      <c r="A374" t="s">
        <v>10</v>
      </c>
      <c r="B374">
        <v>25</v>
      </c>
      <c r="C374">
        <v>0</v>
      </c>
      <c r="D374">
        <v>7.3324905183312264E-2</v>
      </c>
      <c r="E374">
        <v>11</v>
      </c>
      <c r="F374">
        <v>1</v>
      </c>
      <c r="H374">
        <f>IF(AND(B374&gt;='Parameter Ranges for Species'!G$5,'Control Data&amp;Habitat Comparison'!B374&lt;='Parameter Ranges for Species'!B$5),1,0)</f>
        <v>1</v>
      </c>
      <c r="I374">
        <f>IF(AND(C374&gt;='Parameter Ranges for Species'!H$5,'Control Data&amp;Habitat Comparison'!C374&lt;='Parameter Ranges for Species'!C$5),1,0)</f>
        <v>1</v>
      </c>
      <c r="J374">
        <f>IF(AND(D374&gt;='Parameter Ranges for Species'!I$5,'Control Data&amp;Habitat Comparison'!D374&lt;='Parameter Ranges for Species'!D$5),1,0)</f>
        <v>1</v>
      </c>
      <c r="K374">
        <f>IF(AND(E374&gt;='Parameter Ranges for Species'!J$5,'Control Data&amp;Habitat Comparison'!E374&lt;='Parameter Ranges for Species'!E$5),1,0)</f>
        <v>0</v>
      </c>
      <c r="L374">
        <f>IF(AND(F374&gt;='Parameter Ranges for Species'!K$5,'Control Data&amp;Habitat Comparison'!F374&lt;='Parameter Ranges for Species'!F$5),1,0)</f>
        <v>1</v>
      </c>
      <c r="M374">
        <f t="shared" si="16"/>
        <v>4</v>
      </c>
      <c r="T374">
        <f>IF(AND(B374&gt;='Parameter Ranges for Species'!G$12,'Control Data&amp;Habitat Comparison'!B374&lt;='Parameter Ranges for Species'!B$12),1,0)</f>
        <v>1</v>
      </c>
      <c r="U374">
        <f>IF(AND(C374&gt;='Parameter Ranges for Species'!H$12,'Control Data&amp;Habitat Comparison'!C374&lt;='Parameter Ranges for Species'!C$12),1,0)</f>
        <v>1</v>
      </c>
      <c r="V374">
        <f>IF(AND(D374&gt;='Parameter Ranges for Species'!I$12,'Control Data&amp;Habitat Comparison'!D374&lt;='Parameter Ranges for Species'!D$12),1,0)</f>
        <v>0</v>
      </c>
      <c r="W374">
        <f>IF(AND(E374&gt;='Parameter Ranges for Species'!J$12,'Control Data&amp;Habitat Comparison'!E374&lt;='Parameter Ranges for Species'!E$12),1,0)</f>
        <v>0</v>
      </c>
      <c r="X374">
        <f>IF(AND(F374&gt;='Parameter Ranges for Species'!K$12,'Control Data&amp;Habitat Comparison'!F374&lt;='Parameter Ranges for Species'!F$12),1,0)</f>
        <v>1</v>
      </c>
      <c r="Y374">
        <f t="shared" si="17"/>
        <v>3</v>
      </c>
      <c r="AF374">
        <f t="shared" si="15"/>
        <v>0</v>
      </c>
    </row>
    <row r="375" spans="1:32" x14ac:dyDescent="0.25">
      <c r="A375" t="s">
        <v>10</v>
      </c>
      <c r="B375">
        <v>53</v>
      </c>
      <c r="C375">
        <v>0.15240000000000001</v>
      </c>
      <c r="D375">
        <v>0.24525916561314792</v>
      </c>
      <c r="E375">
        <v>63</v>
      </c>
      <c r="F375">
        <v>0</v>
      </c>
      <c r="H375">
        <f>IF(AND(B375&gt;='Parameter Ranges for Species'!G$5,'Control Data&amp;Habitat Comparison'!B375&lt;='Parameter Ranges for Species'!B$5),1,0)</f>
        <v>0</v>
      </c>
      <c r="I375">
        <f>IF(AND(C375&gt;='Parameter Ranges for Species'!H$5,'Control Data&amp;Habitat Comparison'!C375&lt;='Parameter Ranges for Species'!C$5),1,0)</f>
        <v>1</v>
      </c>
      <c r="J375">
        <f>IF(AND(D375&gt;='Parameter Ranges for Species'!I$5,'Control Data&amp;Habitat Comparison'!D375&lt;='Parameter Ranges for Species'!D$5),1,0)</f>
        <v>0</v>
      </c>
      <c r="K375">
        <f>IF(AND(E375&gt;='Parameter Ranges for Species'!J$5,'Control Data&amp;Habitat Comparison'!E375&lt;='Parameter Ranges for Species'!E$5),1,0)</f>
        <v>1</v>
      </c>
      <c r="L375">
        <f>IF(AND(F375&gt;='Parameter Ranges for Species'!K$5,'Control Data&amp;Habitat Comparison'!F375&lt;='Parameter Ranges for Species'!F$5),1,0)</f>
        <v>1</v>
      </c>
      <c r="M375">
        <f t="shared" si="16"/>
        <v>3</v>
      </c>
      <c r="T375">
        <f>IF(AND(B375&gt;='Parameter Ranges for Species'!G$12,'Control Data&amp;Habitat Comparison'!B375&lt;='Parameter Ranges for Species'!B$12),1,0)</f>
        <v>1</v>
      </c>
      <c r="U375">
        <f>IF(AND(C375&gt;='Parameter Ranges for Species'!H$12,'Control Data&amp;Habitat Comparison'!C375&lt;='Parameter Ranges for Species'!C$12),1,0)</f>
        <v>1</v>
      </c>
      <c r="V375">
        <f>IF(AND(D375&gt;='Parameter Ranges for Species'!I$12,'Control Data&amp;Habitat Comparison'!D375&lt;='Parameter Ranges for Species'!D$12),1,0)</f>
        <v>1</v>
      </c>
      <c r="W375">
        <f>IF(AND(E375&gt;='Parameter Ranges for Species'!J$12,'Control Data&amp;Habitat Comparison'!E375&lt;='Parameter Ranges for Species'!E$12),1,0)</f>
        <v>1</v>
      </c>
      <c r="X375">
        <f>IF(AND(F375&gt;='Parameter Ranges for Species'!K$12,'Control Data&amp;Habitat Comparison'!F375&lt;='Parameter Ranges for Species'!F$12),1,0)</f>
        <v>1</v>
      </c>
      <c r="Y375">
        <f t="shared" si="17"/>
        <v>5</v>
      </c>
      <c r="AF375">
        <f t="shared" si="15"/>
        <v>0</v>
      </c>
    </row>
    <row r="376" spans="1:32" x14ac:dyDescent="0.25">
      <c r="A376" t="s">
        <v>10</v>
      </c>
      <c r="B376">
        <v>43.5</v>
      </c>
      <c r="C376">
        <v>0</v>
      </c>
      <c r="D376">
        <v>0.23514538558786346</v>
      </c>
      <c r="E376">
        <v>79</v>
      </c>
      <c r="F376">
        <v>0</v>
      </c>
      <c r="H376">
        <f>IF(AND(B376&gt;='Parameter Ranges for Species'!G$5,'Control Data&amp;Habitat Comparison'!B376&lt;='Parameter Ranges for Species'!B$5),1,0)</f>
        <v>1</v>
      </c>
      <c r="I376">
        <f>IF(AND(C376&gt;='Parameter Ranges for Species'!H$5,'Control Data&amp;Habitat Comparison'!C376&lt;='Parameter Ranges for Species'!C$5),1,0)</f>
        <v>1</v>
      </c>
      <c r="J376">
        <f>IF(AND(D376&gt;='Parameter Ranges for Species'!I$5,'Control Data&amp;Habitat Comparison'!D376&lt;='Parameter Ranges for Species'!D$5),1,0)</f>
        <v>0</v>
      </c>
      <c r="K376">
        <f>IF(AND(E376&gt;='Parameter Ranges for Species'!J$5,'Control Data&amp;Habitat Comparison'!E376&lt;='Parameter Ranges for Species'!E$5),1,0)</f>
        <v>1</v>
      </c>
      <c r="L376">
        <f>IF(AND(F376&gt;='Parameter Ranges for Species'!K$5,'Control Data&amp;Habitat Comparison'!F376&lt;='Parameter Ranges for Species'!F$5),1,0)</f>
        <v>1</v>
      </c>
      <c r="M376">
        <f t="shared" si="16"/>
        <v>4</v>
      </c>
      <c r="T376">
        <f>IF(AND(B376&gt;='Parameter Ranges for Species'!G$12,'Control Data&amp;Habitat Comparison'!B376&lt;='Parameter Ranges for Species'!B$12),1,0)</f>
        <v>1</v>
      </c>
      <c r="U376">
        <f>IF(AND(C376&gt;='Parameter Ranges for Species'!H$12,'Control Data&amp;Habitat Comparison'!C376&lt;='Parameter Ranges for Species'!C$12),1,0)</f>
        <v>1</v>
      </c>
      <c r="V376">
        <f>IF(AND(D376&gt;='Parameter Ranges for Species'!I$12,'Control Data&amp;Habitat Comparison'!D376&lt;='Parameter Ranges for Species'!D$12),1,0)</f>
        <v>1</v>
      </c>
      <c r="W376">
        <f>IF(AND(E376&gt;='Parameter Ranges for Species'!J$12,'Control Data&amp;Habitat Comparison'!E376&lt;='Parameter Ranges for Species'!E$12),1,0)</f>
        <v>1</v>
      </c>
      <c r="X376">
        <f>IF(AND(F376&gt;='Parameter Ranges for Species'!K$12,'Control Data&amp;Habitat Comparison'!F376&lt;='Parameter Ranges for Species'!F$12),1,0)</f>
        <v>1</v>
      </c>
      <c r="Y376">
        <f t="shared" si="17"/>
        <v>5</v>
      </c>
      <c r="AF376">
        <f t="shared" si="15"/>
        <v>1</v>
      </c>
    </row>
    <row r="377" spans="1:32" x14ac:dyDescent="0.25">
      <c r="A377" t="s">
        <v>10</v>
      </c>
      <c r="B377">
        <v>19.5</v>
      </c>
      <c r="C377">
        <v>0</v>
      </c>
      <c r="D377">
        <v>0.11378002528445007</v>
      </c>
      <c r="E377">
        <v>23</v>
      </c>
      <c r="F377">
        <v>0</v>
      </c>
      <c r="H377">
        <f>IF(AND(B377&gt;='Parameter Ranges for Species'!G$5,'Control Data&amp;Habitat Comparison'!B377&lt;='Parameter Ranges for Species'!B$5),1,0)</f>
        <v>1</v>
      </c>
      <c r="I377">
        <f>IF(AND(C377&gt;='Parameter Ranges for Species'!H$5,'Control Data&amp;Habitat Comparison'!C377&lt;='Parameter Ranges for Species'!C$5),1,0)</f>
        <v>1</v>
      </c>
      <c r="J377">
        <f>IF(AND(D377&gt;='Parameter Ranges for Species'!I$5,'Control Data&amp;Habitat Comparison'!D377&lt;='Parameter Ranges for Species'!D$5),1,0)</f>
        <v>1</v>
      </c>
      <c r="K377">
        <f>IF(AND(E377&gt;='Parameter Ranges for Species'!J$5,'Control Data&amp;Habitat Comparison'!E377&lt;='Parameter Ranges for Species'!E$5),1,0)</f>
        <v>0</v>
      </c>
      <c r="L377">
        <f>IF(AND(F377&gt;='Parameter Ranges for Species'!K$5,'Control Data&amp;Habitat Comparison'!F377&lt;='Parameter Ranges for Species'!F$5),1,0)</f>
        <v>1</v>
      </c>
      <c r="M377">
        <f t="shared" si="16"/>
        <v>4</v>
      </c>
      <c r="T377">
        <f>IF(AND(B377&gt;='Parameter Ranges for Species'!G$12,'Control Data&amp;Habitat Comparison'!B377&lt;='Parameter Ranges for Species'!B$12),1,0)</f>
        <v>0</v>
      </c>
      <c r="U377">
        <f>IF(AND(C377&gt;='Parameter Ranges for Species'!H$12,'Control Data&amp;Habitat Comparison'!C377&lt;='Parameter Ranges for Species'!C$12),1,0)</f>
        <v>1</v>
      </c>
      <c r="V377">
        <f>IF(AND(D377&gt;='Parameter Ranges for Species'!I$12,'Control Data&amp;Habitat Comparison'!D377&lt;='Parameter Ranges for Species'!D$12),1,0)</f>
        <v>1</v>
      </c>
      <c r="W377">
        <f>IF(AND(E377&gt;='Parameter Ranges for Species'!J$12,'Control Data&amp;Habitat Comparison'!E377&lt;='Parameter Ranges for Species'!E$12),1,0)</f>
        <v>0</v>
      </c>
      <c r="X377">
        <f>IF(AND(F377&gt;='Parameter Ranges for Species'!K$12,'Control Data&amp;Habitat Comparison'!F377&lt;='Parameter Ranges for Species'!F$12),1,0)</f>
        <v>1</v>
      </c>
      <c r="Y377">
        <f t="shared" si="17"/>
        <v>3</v>
      </c>
      <c r="AF377">
        <f t="shared" si="15"/>
        <v>0</v>
      </c>
    </row>
    <row r="378" spans="1:32" x14ac:dyDescent="0.25">
      <c r="A378" t="s">
        <v>10</v>
      </c>
      <c r="B378">
        <v>29</v>
      </c>
      <c r="C378">
        <v>0</v>
      </c>
      <c r="D378">
        <v>0.213653603034134</v>
      </c>
      <c r="E378">
        <v>80</v>
      </c>
      <c r="F378">
        <v>0</v>
      </c>
      <c r="H378">
        <f>IF(AND(B378&gt;='Parameter Ranges for Species'!G$5,'Control Data&amp;Habitat Comparison'!B378&lt;='Parameter Ranges for Species'!B$5),1,0)</f>
        <v>1</v>
      </c>
      <c r="I378">
        <f>IF(AND(C378&gt;='Parameter Ranges for Species'!H$5,'Control Data&amp;Habitat Comparison'!C378&lt;='Parameter Ranges for Species'!C$5),1,0)</f>
        <v>1</v>
      </c>
      <c r="J378">
        <f>IF(AND(D378&gt;='Parameter Ranges for Species'!I$5,'Control Data&amp;Habitat Comparison'!D378&lt;='Parameter Ranges for Species'!D$5),1,0)</f>
        <v>0</v>
      </c>
      <c r="K378">
        <f>IF(AND(E378&gt;='Parameter Ranges for Species'!J$5,'Control Data&amp;Habitat Comparison'!E378&lt;='Parameter Ranges for Species'!E$5),1,0)</f>
        <v>1</v>
      </c>
      <c r="L378">
        <f>IF(AND(F378&gt;='Parameter Ranges for Species'!K$5,'Control Data&amp;Habitat Comparison'!F378&lt;='Parameter Ranges for Species'!F$5),1,0)</f>
        <v>1</v>
      </c>
      <c r="M378">
        <f t="shared" si="16"/>
        <v>4</v>
      </c>
      <c r="T378">
        <f>IF(AND(B378&gt;='Parameter Ranges for Species'!G$12,'Control Data&amp;Habitat Comparison'!B378&lt;='Parameter Ranges for Species'!B$12),1,0)</f>
        <v>1</v>
      </c>
      <c r="U378">
        <f>IF(AND(C378&gt;='Parameter Ranges for Species'!H$12,'Control Data&amp;Habitat Comparison'!C378&lt;='Parameter Ranges for Species'!C$12),1,0)</f>
        <v>1</v>
      </c>
      <c r="V378">
        <f>IF(AND(D378&gt;='Parameter Ranges for Species'!I$12,'Control Data&amp;Habitat Comparison'!D378&lt;='Parameter Ranges for Species'!D$12),1,0)</f>
        <v>1</v>
      </c>
      <c r="W378">
        <f>IF(AND(E378&gt;='Parameter Ranges for Species'!J$12,'Control Data&amp;Habitat Comparison'!E378&lt;='Parameter Ranges for Species'!E$12),1,0)</f>
        <v>1</v>
      </c>
      <c r="X378">
        <f>IF(AND(F378&gt;='Parameter Ranges for Species'!K$12,'Control Data&amp;Habitat Comparison'!F378&lt;='Parameter Ranges for Species'!F$12),1,0)</f>
        <v>1</v>
      </c>
      <c r="Y378">
        <f t="shared" si="17"/>
        <v>5</v>
      </c>
      <c r="AF378">
        <f t="shared" si="15"/>
        <v>1</v>
      </c>
    </row>
    <row r="379" spans="1:32" x14ac:dyDescent="0.25">
      <c r="A379" t="s">
        <v>10</v>
      </c>
      <c r="B379">
        <v>52</v>
      </c>
      <c r="C379">
        <v>0.15240000000000001</v>
      </c>
      <c r="D379">
        <v>0.30973451327433627</v>
      </c>
      <c r="E379">
        <v>78</v>
      </c>
      <c r="F379">
        <v>0</v>
      </c>
      <c r="H379">
        <f>IF(AND(B379&gt;='Parameter Ranges for Species'!G$5,'Control Data&amp;Habitat Comparison'!B379&lt;='Parameter Ranges for Species'!B$5),1,0)</f>
        <v>0</v>
      </c>
      <c r="I379">
        <f>IF(AND(C379&gt;='Parameter Ranges for Species'!H$5,'Control Data&amp;Habitat Comparison'!C379&lt;='Parameter Ranges for Species'!C$5),1,0)</f>
        <v>1</v>
      </c>
      <c r="J379">
        <f>IF(AND(D379&gt;='Parameter Ranges for Species'!I$5,'Control Data&amp;Habitat Comparison'!D379&lt;='Parameter Ranges for Species'!D$5),1,0)</f>
        <v>0</v>
      </c>
      <c r="K379">
        <f>IF(AND(E379&gt;='Parameter Ranges for Species'!J$5,'Control Data&amp;Habitat Comparison'!E379&lt;='Parameter Ranges for Species'!E$5),1,0)</f>
        <v>1</v>
      </c>
      <c r="L379">
        <f>IF(AND(F379&gt;='Parameter Ranges for Species'!K$5,'Control Data&amp;Habitat Comparison'!F379&lt;='Parameter Ranges for Species'!F$5),1,0)</f>
        <v>1</v>
      </c>
      <c r="M379">
        <f t="shared" si="16"/>
        <v>3</v>
      </c>
      <c r="T379">
        <f>IF(AND(B379&gt;='Parameter Ranges for Species'!G$12,'Control Data&amp;Habitat Comparison'!B379&lt;='Parameter Ranges for Species'!B$12),1,0)</f>
        <v>1</v>
      </c>
      <c r="U379">
        <f>IF(AND(C379&gt;='Parameter Ranges for Species'!H$12,'Control Data&amp;Habitat Comparison'!C379&lt;='Parameter Ranges for Species'!C$12),1,0)</f>
        <v>1</v>
      </c>
      <c r="V379">
        <f>IF(AND(D379&gt;='Parameter Ranges for Species'!I$12,'Control Data&amp;Habitat Comparison'!D379&lt;='Parameter Ranges for Species'!D$12),1,0)</f>
        <v>1</v>
      </c>
      <c r="W379">
        <f>IF(AND(E379&gt;='Parameter Ranges for Species'!J$12,'Control Data&amp;Habitat Comparison'!E379&lt;='Parameter Ranges for Species'!E$12),1,0)</f>
        <v>1</v>
      </c>
      <c r="X379">
        <f>IF(AND(F379&gt;='Parameter Ranges for Species'!K$12,'Control Data&amp;Habitat Comparison'!F379&lt;='Parameter Ranges for Species'!F$12),1,0)</f>
        <v>1</v>
      </c>
      <c r="Y379">
        <f t="shared" si="17"/>
        <v>5</v>
      </c>
      <c r="AF379">
        <f t="shared" ref="AF379:AF442" si="18">IF(OR(AND(M379=5,Y379=5),AND(M379=5,Y379=4),AND(M379=4,Y379=5),AND(M379=4, Y379=4)),1,0)</f>
        <v>0</v>
      </c>
    </row>
    <row r="380" spans="1:32" x14ac:dyDescent="0.25">
      <c r="A380" t="s">
        <v>10</v>
      </c>
      <c r="B380">
        <v>31</v>
      </c>
      <c r="C380">
        <v>0</v>
      </c>
      <c r="D380">
        <v>0.24399494310998734</v>
      </c>
      <c r="E380">
        <v>78</v>
      </c>
      <c r="F380">
        <v>0</v>
      </c>
      <c r="H380">
        <f>IF(AND(B380&gt;='Parameter Ranges for Species'!G$5,'Control Data&amp;Habitat Comparison'!B380&lt;='Parameter Ranges for Species'!B$5),1,0)</f>
        <v>1</v>
      </c>
      <c r="I380">
        <f>IF(AND(C380&gt;='Parameter Ranges for Species'!H$5,'Control Data&amp;Habitat Comparison'!C380&lt;='Parameter Ranges for Species'!C$5),1,0)</f>
        <v>1</v>
      </c>
      <c r="J380">
        <f>IF(AND(D380&gt;='Parameter Ranges for Species'!I$5,'Control Data&amp;Habitat Comparison'!D380&lt;='Parameter Ranges for Species'!D$5),1,0)</f>
        <v>0</v>
      </c>
      <c r="K380">
        <f>IF(AND(E380&gt;='Parameter Ranges for Species'!J$5,'Control Data&amp;Habitat Comparison'!E380&lt;='Parameter Ranges for Species'!E$5),1,0)</f>
        <v>1</v>
      </c>
      <c r="L380">
        <f>IF(AND(F380&gt;='Parameter Ranges for Species'!K$5,'Control Data&amp;Habitat Comparison'!F380&lt;='Parameter Ranges for Species'!F$5),1,0)</f>
        <v>1</v>
      </c>
      <c r="M380">
        <f t="shared" si="16"/>
        <v>4</v>
      </c>
      <c r="T380">
        <f>IF(AND(B380&gt;='Parameter Ranges for Species'!G$12,'Control Data&amp;Habitat Comparison'!B380&lt;='Parameter Ranges for Species'!B$12),1,0)</f>
        <v>1</v>
      </c>
      <c r="U380">
        <f>IF(AND(C380&gt;='Parameter Ranges for Species'!H$12,'Control Data&amp;Habitat Comparison'!C380&lt;='Parameter Ranges for Species'!C$12),1,0)</f>
        <v>1</v>
      </c>
      <c r="V380">
        <f>IF(AND(D380&gt;='Parameter Ranges for Species'!I$12,'Control Data&amp;Habitat Comparison'!D380&lt;='Parameter Ranges for Species'!D$12),1,0)</f>
        <v>1</v>
      </c>
      <c r="W380">
        <f>IF(AND(E380&gt;='Parameter Ranges for Species'!J$12,'Control Data&amp;Habitat Comparison'!E380&lt;='Parameter Ranges for Species'!E$12),1,0)</f>
        <v>1</v>
      </c>
      <c r="X380">
        <f>IF(AND(F380&gt;='Parameter Ranges for Species'!K$12,'Control Data&amp;Habitat Comparison'!F380&lt;='Parameter Ranges for Species'!F$12),1,0)</f>
        <v>1</v>
      </c>
      <c r="Y380">
        <f t="shared" si="17"/>
        <v>5</v>
      </c>
      <c r="AF380">
        <f t="shared" si="18"/>
        <v>1</v>
      </c>
    </row>
    <row r="381" spans="1:32" x14ac:dyDescent="0.25">
      <c r="A381" t="s">
        <v>10</v>
      </c>
      <c r="B381">
        <v>58</v>
      </c>
      <c r="C381">
        <v>0.15240000000000001</v>
      </c>
      <c r="D381">
        <v>0.37926675094816686</v>
      </c>
      <c r="E381">
        <v>91</v>
      </c>
      <c r="F381">
        <v>0</v>
      </c>
      <c r="H381">
        <f>IF(AND(B381&gt;='Parameter Ranges for Species'!G$5,'Control Data&amp;Habitat Comparison'!B381&lt;='Parameter Ranges for Species'!B$5),1,0)</f>
        <v>0</v>
      </c>
      <c r="I381">
        <f>IF(AND(C381&gt;='Parameter Ranges for Species'!H$5,'Control Data&amp;Habitat Comparison'!C381&lt;='Parameter Ranges for Species'!C$5),1,0)</f>
        <v>1</v>
      </c>
      <c r="J381">
        <f>IF(AND(D381&gt;='Parameter Ranges for Species'!I$5,'Control Data&amp;Habitat Comparison'!D381&lt;='Parameter Ranges for Species'!D$5),1,0)</f>
        <v>0</v>
      </c>
      <c r="K381">
        <f>IF(AND(E381&gt;='Parameter Ranges for Species'!J$5,'Control Data&amp;Habitat Comparison'!E381&lt;='Parameter Ranges for Species'!E$5),1,0)</f>
        <v>1</v>
      </c>
      <c r="L381">
        <f>IF(AND(F381&gt;='Parameter Ranges for Species'!K$5,'Control Data&amp;Habitat Comparison'!F381&lt;='Parameter Ranges for Species'!F$5),1,0)</f>
        <v>1</v>
      </c>
      <c r="M381">
        <f t="shared" si="16"/>
        <v>3</v>
      </c>
      <c r="T381">
        <f>IF(AND(B381&gt;='Parameter Ranges for Species'!G$12,'Control Data&amp;Habitat Comparison'!B381&lt;='Parameter Ranges for Species'!B$12),1,0)</f>
        <v>1</v>
      </c>
      <c r="U381">
        <f>IF(AND(C381&gt;='Parameter Ranges for Species'!H$12,'Control Data&amp;Habitat Comparison'!C381&lt;='Parameter Ranges for Species'!C$12),1,0)</f>
        <v>1</v>
      </c>
      <c r="V381">
        <f>IF(AND(D381&gt;='Parameter Ranges for Species'!I$12,'Control Data&amp;Habitat Comparison'!D381&lt;='Parameter Ranges for Species'!D$12),1,0)</f>
        <v>0</v>
      </c>
      <c r="W381">
        <f>IF(AND(E381&gt;='Parameter Ranges for Species'!J$12,'Control Data&amp;Habitat Comparison'!E381&lt;='Parameter Ranges for Species'!E$12),1,0)</f>
        <v>0</v>
      </c>
      <c r="X381">
        <f>IF(AND(F381&gt;='Parameter Ranges for Species'!K$12,'Control Data&amp;Habitat Comparison'!F381&lt;='Parameter Ranges for Species'!F$12),1,0)</f>
        <v>1</v>
      </c>
      <c r="Y381">
        <f t="shared" si="17"/>
        <v>3</v>
      </c>
      <c r="AF381">
        <f t="shared" si="18"/>
        <v>0</v>
      </c>
    </row>
    <row r="382" spans="1:32" x14ac:dyDescent="0.25">
      <c r="A382" t="s">
        <v>10</v>
      </c>
      <c r="B382">
        <v>29.5</v>
      </c>
      <c r="C382">
        <v>0.21335999999999999</v>
      </c>
      <c r="D382">
        <v>0.27433628318584069</v>
      </c>
      <c r="E382">
        <v>68</v>
      </c>
      <c r="F382">
        <v>1</v>
      </c>
      <c r="H382">
        <f>IF(AND(B382&gt;='Parameter Ranges for Species'!G$5,'Control Data&amp;Habitat Comparison'!B382&lt;='Parameter Ranges for Species'!B$5),1,0)</f>
        <v>1</v>
      </c>
      <c r="I382">
        <f>IF(AND(C382&gt;='Parameter Ranges for Species'!H$5,'Control Data&amp;Habitat Comparison'!C382&lt;='Parameter Ranges for Species'!C$5),1,0)</f>
        <v>1</v>
      </c>
      <c r="J382">
        <f>IF(AND(D382&gt;='Parameter Ranges for Species'!I$5,'Control Data&amp;Habitat Comparison'!D382&lt;='Parameter Ranges for Species'!D$5),1,0)</f>
        <v>0</v>
      </c>
      <c r="K382">
        <f>IF(AND(E382&gt;='Parameter Ranges for Species'!J$5,'Control Data&amp;Habitat Comparison'!E382&lt;='Parameter Ranges for Species'!E$5),1,0)</f>
        <v>1</v>
      </c>
      <c r="L382">
        <f>IF(AND(F382&gt;='Parameter Ranges for Species'!K$5,'Control Data&amp;Habitat Comparison'!F382&lt;='Parameter Ranges for Species'!F$5),1,0)</f>
        <v>1</v>
      </c>
      <c r="M382">
        <f t="shared" si="16"/>
        <v>4</v>
      </c>
      <c r="T382">
        <f>IF(AND(B382&gt;='Parameter Ranges for Species'!G$12,'Control Data&amp;Habitat Comparison'!B382&lt;='Parameter Ranges for Species'!B$12),1,0)</f>
        <v>1</v>
      </c>
      <c r="U382">
        <f>IF(AND(C382&gt;='Parameter Ranges for Species'!H$12,'Control Data&amp;Habitat Comparison'!C382&lt;='Parameter Ranges for Species'!C$12),1,0)</f>
        <v>1</v>
      </c>
      <c r="V382">
        <f>IF(AND(D382&gt;='Parameter Ranges for Species'!I$12,'Control Data&amp;Habitat Comparison'!D382&lt;='Parameter Ranges for Species'!D$12),1,0)</f>
        <v>1</v>
      </c>
      <c r="W382">
        <f>IF(AND(E382&gt;='Parameter Ranges for Species'!J$12,'Control Data&amp;Habitat Comparison'!E382&lt;='Parameter Ranges for Species'!E$12),1,0)</f>
        <v>1</v>
      </c>
      <c r="X382">
        <f>IF(AND(F382&gt;='Parameter Ranges for Species'!K$12,'Control Data&amp;Habitat Comparison'!F382&lt;='Parameter Ranges for Species'!F$12),1,0)</f>
        <v>1</v>
      </c>
      <c r="Y382">
        <f t="shared" si="17"/>
        <v>5</v>
      </c>
      <c r="AF382">
        <f t="shared" si="18"/>
        <v>1</v>
      </c>
    </row>
    <row r="383" spans="1:32" x14ac:dyDescent="0.25">
      <c r="A383" t="s">
        <v>10</v>
      </c>
      <c r="B383">
        <v>22</v>
      </c>
      <c r="C383">
        <v>0.30480000000000002</v>
      </c>
      <c r="D383">
        <v>0.11125158027812895</v>
      </c>
      <c r="E383">
        <v>50</v>
      </c>
      <c r="F383">
        <v>0</v>
      </c>
      <c r="H383">
        <f>IF(AND(B383&gt;='Parameter Ranges for Species'!G$5,'Control Data&amp;Habitat Comparison'!B383&lt;='Parameter Ranges for Species'!B$5),1,0)</f>
        <v>1</v>
      </c>
      <c r="I383">
        <f>IF(AND(C383&gt;='Parameter Ranges for Species'!H$5,'Control Data&amp;Habitat Comparison'!C383&lt;='Parameter Ranges for Species'!C$5),1,0)</f>
        <v>1</v>
      </c>
      <c r="J383">
        <f>IF(AND(D383&gt;='Parameter Ranges for Species'!I$5,'Control Data&amp;Habitat Comparison'!D383&lt;='Parameter Ranges for Species'!D$5),1,0)</f>
        <v>1</v>
      </c>
      <c r="K383">
        <f>IF(AND(E383&gt;='Parameter Ranges for Species'!J$5,'Control Data&amp;Habitat Comparison'!E383&lt;='Parameter Ranges for Species'!E$5),1,0)</f>
        <v>1</v>
      </c>
      <c r="L383">
        <f>IF(AND(F383&gt;='Parameter Ranges for Species'!K$5,'Control Data&amp;Habitat Comparison'!F383&lt;='Parameter Ranges for Species'!F$5),1,0)</f>
        <v>1</v>
      </c>
      <c r="M383">
        <f t="shared" si="16"/>
        <v>5</v>
      </c>
      <c r="T383">
        <f>IF(AND(B383&gt;='Parameter Ranges for Species'!G$12,'Control Data&amp;Habitat Comparison'!B383&lt;='Parameter Ranges for Species'!B$12),1,0)</f>
        <v>1</v>
      </c>
      <c r="U383">
        <f>IF(AND(C383&gt;='Parameter Ranges for Species'!H$12,'Control Data&amp;Habitat Comparison'!C383&lt;='Parameter Ranges for Species'!C$12),1,0)</f>
        <v>1</v>
      </c>
      <c r="V383">
        <f>IF(AND(D383&gt;='Parameter Ranges for Species'!I$12,'Control Data&amp;Habitat Comparison'!D383&lt;='Parameter Ranges for Species'!D$12),1,0)</f>
        <v>1</v>
      </c>
      <c r="W383">
        <f>IF(AND(E383&gt;='Parameter Ranges for Species'!J$12,'Control Data&amp;Habitat Comparison'!E383&lt;='Parameter Ranges for Species'!E$12),1,0)</f>
        <v>1</v>
      </c>
      <c r="X383">
        <f>IF(AND(F383&gt;='Parameter Ranges for Species'!K$12,'Control Data&amp;Habitat Comparison'!F383&lt;='Parameter Ranges for Species'!F$12),1,0)</f>
        <v>1</v>
      </c>
      <c r="Y383">
        <f t="shared" si="17"/>
        <v>5</v>
      </c>
      <c r="AF383">
        <f t="shared" si="18"/>
        <v>1</v>
      </c>
    </row>
    <row r="384" spans="1:32" x14ac:dyDescent="0.25">
      <c r="A384" t="s">
        <v>10</v>
      </c>
      <c r="B384">
        <v>22</v>
      </c>
      <c r="C384">
        <v>0.27432000000000001</v>
      </c>
      <c r="D384">
        <v>0.23514538558786346</v>
      </c>
      <c r="E384">
        <v>73</v>
      </c>
      <c r="F384">
        <v>0</v>
      </c>
      <c r="H384">
        <f>IF(AND(B384&gt;='Parameter Ranges for Species'!G$5,'Control Data&amp;Habitat Comparison'!B384&lt;='Parameter Ranges for Species'!B$5),1,0)</f>
        <v>1</v>
      </c>
      <c r="I384">
        <f>IF(AND(C384&gt;='Parameter Ranges for Species'!H$5,'Control Data&amp;Habitat Comparison'!C384&lt;='Parameter Ranges for Species'!C$5),1,0)</f>
        <v>1</v>
      </c>
      <c r="J384">
        <f>IF(AND(D384&gt;='Parameter Ranges for Species'!I$5,'Control Data&amp;Habitat Comparison'!D384&lt;='Parameter Ranges for Species'!D$5),1,0)</f>
        <v>0</v>
      </c>
      <c r="K384">
        <f>IF(AND(E384&gt;='Parameter Ranges for Species'!J$5,'Control Data&amp;Habitat Comparison'!E384&lt;='Parameter Ranges for Species'!E$5),1,0)</f>
        <v>1</v>
      </c>
      <c r="L384">
        <f>IF(AND(F384&gt;='Parameter Ranges for Species'!K$5,'Control Data&amp;Habitat Comparison'!F384&lt;='Parameter Ranges for Species'!F$5),1,0)</f>
        <v>1</v>
      </c>
      <c r="M384">
        <f t="shared" si="16"/>
        <v>4</v>
      </c>
      <c r="T384">
        <f>IF(AND(B384&gt;='Parameter Ranges for Species'!G$12,'Control Data&amp;Habitat Comparison'!B384&lt;='Parameter Ranges for Species'!B$12),1,0)</f>
        <v>1</v>
      </c>
      <c r="U384">
        <f>IF(AND(C384&gt;='Parameter Ranges for Species'!H$12,'Control Data&amp;Habitat Comparison'!C384&lt;='Parameter Ranges for Species'!C$12),1,0)</f>
        <v>1</v>
      </c>
      <c r="V384">
        <f>IF(AND(D384&gt;='Parameter Ranges for Species'!I$12,'Control Data&amp;Habitat Comparison'!D384&lt;='Parameter Ranges for Species'!D$12),1,0)</f>
        <v>1</v>
      </c>
      <c r="W384">
        <f>IF(AND(E384&gt;='Parameter Ranges for Species'!J$12,'Control Data&amp;Habitat Comparison'!E384&lt;='Parameter Ranges for Species'!E$12),1,0)</f>
        <v>1</v>
      </c>
      <c r="X384">
        <f>IF(AND(F384&gt;='Parameter Ranges for Species'!K$12,'Control Data&amp;Habitat Comparison'!F384&lt;='Parameter Ranges for Species'!F$12),1,0)</f>
        <v>1</v>
      </c>
      <c r="Y384">
        <f t="shared" si="17"/>
        <v>5</v>
      </c>
      <c r="AF384">
        <f t="shared" si="18"/>
        <v>1</v>
      </c>
    </row>
    <row r="385" spans="1:32" x14ac:dyDescent="0.25">
      <c r="A385" t="s">
        <v>10</v>
      </c>
      <c r="B385">
        <v>24.5</v>
      </c>
      <c r="C385">
        <v>0.24384000000000003</v>
      </c>
      <c r="D385">
        <v>0.25031605562579012</v>
      </c>
      <c r="E385">
        <v>63</v>
      </c>
      <c r="F385">
        <v>3</v>
      </c>
      <c r="H385">
        <f>IF(AND(B385&gt;='Parameter Ranges for Species'!G$5,'Control Data&amp;Habitat Comparison'!B385&lt;='Parameter Ranges for Species'!B$5),1,0)</f>
        <v>1</v>
      </c>
      <c r="I385">
        <f>IF(AND(C385&gt;='Parameter Ranges for Species'!H$5,'Control Data&amp;Habitat Comparison'!C385&lt;='Parameter Ranges for Species'!C$5),1,0)</f>
        <v>1</v>
      </c>
      <c r="J385">
        <f>IF(AND(D385&gt;='Parameter Ranges for Species'!I$5,'Control Data&amp;Habitat Comparison'!D385&lt;='Parameter Ranges for Species'!D$5),1,0)</f>
        <v>0</v>
      </c>
      <c r="K385">
        <f>IF(AND(E385&gt;='Parameter Ranges for Species'!J$5,'Control Data&amp;Habitat Comparison'!E385&lt;='Parameter Ranges for Species'!E$5),1,0)</f>
        <v>1</v>
      </c>
      <c r="L385">
        <f>IF(AND(F385&gt;='Parameter Ranges for Species'!K$5,'Control Data&amp;Habitat Comparison'!F385&lt;='Parameter Ranges for Species'!F$5),1,0)</f>
        <v>1</v>
      </c>
      <c r="M385">
        <f t="shared" si="16"/>
        <v>4</v>
      </c>
      <c r="T385">
        <f>IF(AND(B385&gt;='Parameter Ranges for Species'!G$12,'Control Data&amp;Habitat Comparison'!B385&lt;='Parameter Ranges for Species'!B$12),1,0)</f>
        <v>1</v>
      </c>
      <c r="U385">
        <f>IF(AND(C385&gt;='Parameter Ranges for Species'!H$12,'Control Data&amp;Habitat Comparison'!C385&lt;='Parameter Ranges for Species'!C$12),1,0)</f>
        <v>1</v>
      </c>
      <c r="V385">
        <f>IF(AND(D385&gt;='Parameter Ranges for Species'!I$12,'Control Data&amp;Habitat Comparison'!D385&lt;='Parameter Ranges for Species'!D$12),1,0)</f>
        <v>1</v>
      </c>
      <c r="W385">
        <f>IF(AND(E385&gt;='Parameter Ranges for Species'!J$12,'Control Data&amp;Habitat Comparison'!E385&lt;='Parameter Ranges for Species'!E$12),1,0)</f>
        <v>1</v>
      </c>
      <c r="X385">
        <f>IF(AND(F385&gt;='Parameter Ranges for Species'!K$12,'Control Data&amp;Habitat Comparison'!F385&lt;='Parameter Ranges for Species'!F$12),1,0)</f>
        <v>1</v>
      </c>
      <c r="Y385">
        <f t="shared" si="17"/>
        <v>5</v>
      </c>
      <c r="AF385">
        <f t="shared" si="18"/>
        <v>1</v>
      </c>
    </row>
    <row r="386" spans="1:32" x14ac:dyDescent="0.25">
      <c r="A386" t="s">
        <v>10</v>
      </c>
      <c r="B386">
        <v>31</v>
      </c>
      <c r="C386">
        <v>0.18288000000000001</v>
      </c>
      <c r="D386">
        <v>0.32490518331226298</v>
      </c>
      <c r="E386">
        <v>85</v>
      </c>
      <c r="F386">
        <v>1</v>
      </c>
      <c r="H386">
        <f>IF(AND(B386&gt;='Parameter Ranges for Species'!G$5,'Control Data&amp;Habitat Comparison'!B386&lt;='Parameter Ranges for Species'!B$5),1,0)</f>
        <v>1</v>
      </c>
      <c r="I386">
        <f>IF(AND(C386&gt;='Parameter Ranges for Species'!H$5,'Control Data&amp;Habitat Comparison'!C386&lt;='Parameter Ranges for Species'!C$5),1,0)</f>
        <v>1</v>
      </c>
      <c r="J386">
        <f>IF(AND(D386&gt;='Parameter Ranges for Species'!I$5,'Control Data&amp;Habitat Comparison'!D386&lt;='Parameter Ranges for Species'!D$5),1,0)</f>
        <v>0</v>
      </c>
      <c r="K386">
        <f>IF(AND(E386&gt;='Parameter Ranges for Species'!J$5,'Control Data&amp;Habitat Comparison'!E386&lt;='Parameter Ranges for Species'!E$5),1,0)</f>
        <v>1</v>
      </c>
      <c r="L386">
        <f>IF(AND(F386&gt;='Parameter Ranges for Species'!K$5,'Control Data&amp;Habitat Comparison'!F386&lt;='Parameter Ranges for Species'!F$5),1,0)</f>
        <v>1</v>
      </c>
      <c r="M386">
        <f t="shared" ref="M386:M449" si="19">SUM(H386:L386)</f>
        <v>4</v>
      </c>
      <c r="T386">
        <f>IF(AND(B386&gt;='Parameter Ranges for Species'!G$12,'Control Data&amp;Habitat Comparison'!B386&lt;='Parameter Ranges for Species'!B$12),1,0)</f>
        <v>1</v>
      </c>
      <c r="U386">
        <f>IF(AND(C386&gt;='Parameter Ranges for Species'!H$12,'Control Data&amp;Habitat Comparison'!C386&lt;='Parameter Ranges for Species'!C$12),1,0)</f>
        <v>1</v>
      </c>
      <c r="V386">
        <f>IF(AND(D386&gt;='Parameter Ranges for Species'!I$12,'Control Data&amp;Habitat Comparison'!D386&lt;='Parameter Ranges for Species'!D$12),1,0)</f>
        <v>1</v>
      </c>
      <c r="W386">
        <f>IF(AND(E386&gt;='Parameter Ranges for Species'!J$12,'Control Data&amp;Habitat Comparison'!E386&lt;='Parameter Ranges for Species'!E$12),1,0)</f>
        <v>1</v>
      </c>
      <c r="X386">
        <f>IF(AND(F386&gt;='Parameter Ranges for Species'!K$12,'Control Data&amp;Habitat Comparison'!F386&lt;='Parameter Ranges for Species'!F$12),1,0)</f>
        <v>1</v>
      </c>
      <c r="Y386">
        <f t="shared" ref="Y386:Y449" si="20">SUM(T386:X386)</f>
        <v>5</v>
      </c>
      <c r="AF386">
        <f t="shared" si="18"/>
        <v>1</v>
      </c>
    </row>
    <row r="387" spans="1:32" x14ac:dyDescent="0.25">
      <c r="A387" t="s">
        <v>10</v>
      </c>
      <c r="B387">
        <v>26</v>
      </c>
      <c r="C387">
        <v>0.12192000000000001</v>
      </c>
      <c r="D387">
        <v>0.21871049304677623</v>
      </c>
      <c r="E387">
        <v>74</v>
      </c>
      <c r="F387">
        <v>0</v>
      </c>
      <c r="H387">
        <f>IF(AND(B387&gt;='Parameter Ranges for Species'!G$5,'Control Data&amp;Habitat Comparison'!B387&lt;='Parameter Ranges for Species'!B$5),1,0)</f>
        <v>1</v>
      </c>
      <c r="I387">
        <f>IF(AND(C387&gt;='Parameter Ranges for Species'!H$5,'Control Data&amp;Habitat Comparison'!C387&lt;='Parameter Ranges for Species'!C$5),1,0)</f>
        <v>1</v>
      </c>
      <c r="J387">
        <f>IF(AND(D387&gt;='Parameter Ranges for Species'!I$5,'Control Data&amp;Habitat Comparison'!D387&lt;='Parameter Ranges for Species'!D$5),1,0)</f>
        <v>0</v>
      </c>
      <c r="K387">
        <f>IF(AND(E387&gt;='Parameter Ranges for Species'!J$5,'Control Data&amp;Habitat Comparison'!E387&lt;='Parameter Ranges for Species'!E$5),1,0)</f>
        <v>1</v>
      </c>
      <c r="L387">
        <f>IF(AND(F387&gt;='Parameter Ranges for Species'!K$5,'Control Data&amp;Habitat Comparison'!F387&lt;='Parameter Ranges for Species'!F$5),1,0)</f>
        <v>1</v>
      </c>
      <c r="M387">
        <f t="shared" si="19"/>
        <v>4</v>
      </c>
      <c r="T387">
        <f>IF(AND(B387&gt;='Parameter Ranges for Species'!G$12,'Control Data&amp;Habitat Comparison'!B387&lt;='Parameter Ranges for Species'!B$12),1,0)</f>
        <v>1</v>
      </c>
      <c r="U387">
        <f>IF(AND(C387&gt;='Parameter Ranges for Species'!H$12,'Control Data&amp;Habitat Comparison'!C387&lt;='Parameter Ranges for Species'!C$12),1,0)</f>
        <v>1</v>
      </c>
      <c r="V387">
        <f>IF(AND(D387&gt;='Parameter Ranges for Species'!I$12,'Control Data&amp;Habitat Comparison'!D387&lt;='Parameter Ranges for Species'!D$12),1,0)</f>
        <v>1</v>
      </c>
      <c r="W387">
        <f>IF(AND(E387&gt;='Parameter Ranges for Species'!J$12,'Control Data&amp;Habitat Comparison'!E387&lt;='Parameter Ranges for Species'!E$12),1,0)</f>
        <v>1</v>
      </c>
      <c r="X387">
        <f>IF(AND(F387&gt;='Parameter Ranges for Species'!K$12,'Control Data&amp;Habitat Comparison'!F387&lt;='Parameter Ranges for Species'!F$12),1,0)</f>
        <v>1</v>
      </c>
      <c r="Y387">
        <f t="shared" si="20"/>
        <v>5</v>
      </c>
      <c r="AF387">
        <f t="shared" si="18"/>
        <v>1</v>
      </c>
    </row>
    <row r="388" spans="1:32" x14ac:dyDescent="0.25">
      <c r="A388" t="s">
        <v>10</v>
      </c>
      <c r="B388">
        <v>38</v>
      </c>
      <c r="C388">
        <v>9.1440000000000007E-2</v>
      </c>
      <c r="D388">
        <v>0.38685208596713022</v>
      </c>
      <c r="E388">
        <v>81</v>
      </c>
      <c r="F388">
        <v>1</v>
      </c>
      <c r="H388">
        <f>IF(AND(B388&gt;='Parameter Ranges for Species'!G$5,'Control Data&amp;Habitat Comparison'!B388&lt;='Parameter Ranges for Species'!B$5),1,0)</f>
        <v>1</v>
      </c>
      <c r="I388">
        <f>IF(AND(C388&gt;='Parameter Ranges for Species'!H$5,'Control Data&amp;Habitat Comparison'!C388&lt;='Parameter Ranges for Species'!C$5),1,0)</f>
        <v>1</v>
      </c>
      <c r="J388">
        <f>IF(AND(D388&gt;='Parameter Ranges for Species'!I$5,'Control Data&amp;Habitat Comparison'!D388&lt;='Parameter Ranges for Species'!D$5),1,0)</f>
        <v>0</v>
      </c>
      <c r="K388">
        <f>IF(AND(E388&gt;='Parameter Ranges for Species'!J$5,'Control Data&amp;Habitat Comparison'!E388&lt;='Parameter Ranges for Species'!E$5),1,0)</f>
        <v>1</v>
      </c>
      <c r="L388">
        <f>IF(AND(F388&gt;='Parameter Ranges for Species'!K$5,'Control Data&amp;Habitat Comparison'!F388&lt;='Parameter Ranges for Species'!F$5),1,0)</f>
        <v>1</v>
      </c>
      <c r="M388">
        <f t="shared" si="19"/>
        <v>4</v>
      </c>
      <c r="T388">
        <f>IF(AND(B388&gt;='Parameter Ranges for Species'!G$12,'Control Data&amp;Habitat Comparison'!B388&lt;='Parameter Ranges for Species'!B$12),1,0)</f>
        <v>1</v>
      </c>
      <c r="U388">
        <f>IF(AND(C388&gt;='Parameter Ranges for Species'!H$12,'Control Data&amp;Habitat Comparison'!C388&lt;='Parameter Ranges for Species'!C$12),1,0)</f>
        <v>1</v>
      </c>
      <c r="V388">
        <f>IF(AND(D388&gt;='Parameter Ranges for Species'!I$12,'Control Data&amp;Habitat Comparison'!D388&lt;='Parameter Ranges for Species'!D$12),1,0)</f>
        <v>0</v>
      </c>
      <c r="W388">
        <f>IF(AND(E388&gt;='Parameter Ranges for Species'!J$12,'Control Data&amp;Habitat Comparison'!E388&lt;='Parameter Ranges for Species'!E$12),1,0)</f>
        <v>1</v>
      </c>
      <c r="X388">
        <f>IF(AND(F388&gt;='Parameter Ranges for Species'!K$12,'Control Data&amp;Habitat Comparison'!F388&lt;='Parameter Ranges for Species'!F$12),1,0)</f>
        <v>1</v>
      </c>
      <c r="Y388">
        <f t="shared" si="20"/>
        <v>4</v>
      </c>
      <c r="AF388">
        <f t="shared" si="18"/>
        <v>1</v>
      </c>
    </row>
    <row r="389" spans="1:32" x14ac:dyDescent="0.25">
      <c r="A389" t="s">
        <v>10</v>
      </c>
      <c r="B389">
        <v>35</v>
      </c>
      <c r="C389">
        <v>0.12192000000000001</v>
      </c>
      <c r="D389">
        <v>0.19089759797724398</v>
      </c>
      <c r="E389">
        <v>67</v>
      </c>
      <c r="F389">
        <v>0</v>
      </c>
      <c r="H389">
        <f>IF(AND(B389&gt;='Parameter Ranges for Species'!G$5,'Control Data&amp;Habitat Comparison'!B389&lt;='Parameter Ranges for Species'!B$5),1,0)</f>
        <v>1</v>
      </c>
      <c r="I389">
        <f>IF(AND(C389&gt;='Parameter Ranges for Species'!H$5,'Control Data&amp;Habitat Comparison'!C389&lt;='Parameter Ranges for Species'!C$5),1,0)</f>
        <v>1</v>
      </c>
      <c r="J389">
        <f>IF(AND(D389&gt;='Parameter Ranges for Species'!I$5,'Control Data&amp;Habitat Comparison'!D389&lt;='Parameter Ranges for Species'!D$5),1,0)</f>
        <v>1</v>
      </c>
      <c r="K389">
        <f>IF(AND(E389&gt;='Parameter Ranges for Species'!J$5,'Control Data&amp;Habitat Comparison'!E389&lt;='Parameter Ranges for Species'!E$5),1,0)</f>
        <v>1</v>
      </c>
      <c r="L389">
        <f>IF(AND(F389&gt;='Parameter Ranges for Species'!K$5,'Control Data&amp;Habitat Comparison'!F389&lt;='Parameter Ranges for Species'!F$5),1,0)</f>
        <v>1</v>
      </c>
      <c r="M389">
        <f t="shared" si="19"/>
        <v>5</v>
      </c>
      <c r="T389">
        <f>IF(AND(B389&gt;='Parameter Ranges for Species'!G$12,'Control Data&amp;Habitat Comparison'!B389&lt;='Parameter Ranges for Species'!B$12),1,0)</f>
        <v>1</v>
      </c>
      <c r="U389">
        <f>IF(AND(C389&gt;='Parameter Ranges for Species'!H$12,'Control Data&amp;Habitat Comparison'!C389&lt;='Parameter Ranges for Species'!C$12),1,0)</f>
        <v>1</v>
      </c>
      <c r="V389">
        <f>IF(AND(D389&gt;='Parameter Ranges for Species'!I$12,'Control Data&amp;Habitat Comparison'!D389&lt;='Parameter Ranges for Species'!D$12),1,0)</f>
        <v>1</v>
      </c>
      <c r="W389">
        <f>IF(AND(E389&gt;='Parameter Ranges for Species'!J$12,'Control Data&amp;Habitat Comparison'!E389&lt;='Parameter Ranges for Species'!E$12),1,0)</f>
        <v>1</v>
      </c>
      <c r="X389">
        <f>IF(AND(F389&gt;='Parameter Ranges for Species'!K$12,'Control Data&amp;Habitat Comparison'!F389&lt;='Parameter Ranges for Species'!F$12),1,0)</f>
        <v>1</v>
      </c>
      <c r="Y389">
        <f t="shared" si="20"/>
        <v>5</v>
      </c>
      <c r="AF389">
        <f t="shared" si="18"/>
        <v>1</v>
      </c>
    </row>
    <row r="390" spans="1:32" x14ac:dyDescent="0.25">
      <c r="A390" t="s">
        <v>10</v>
      </c>
      <c r="B390">
        <v>37</v>
      </c>
      <c r="C390">
        <v>0.18288000000000001</v>
      </c>
      <c r="D390">
        <v>0.31984829329962072</v>
      </c>
      <c r="E390">
        <v>84</v>
      </c>
      <c r="F390">
        <v>1</v>
      </c>
      <c r="H390">
        <f>IF(AND(B390&gt;='Parameter Ranges for Species'!G$5,'Control Data&amp;Habitat Comparison'!B390&lt;='Parameter Ranges for Species'!B$5),1,0)</f>
        <v>1</v>
      </c>
      <c r="I390">
        <f>IF(AND(C390&gt;='Parameter Ranges for Species'!H$5,'Control Data&amp;Habitat Comparison'!C390&lt;='Parameter Ranges for Species'!C$5),1,0)</f>
        <v>1</v>
      </c>
      <c r="J390">
        <f>IF(AND(D390&gt;='Parameter Ranges for Species'!I$5,'Control Data&amp;Habitat Comparison'!D390&lt;='Parameter Ranges for Species'!D$5),1,0)</f>
        <v>0</v>
      </c>
      <c r="K390">
        <f>IF(AND(E390&gt;='Parameter Ranges for Species'!J$5,'Control Data&amp;Habitat Comparison'!E390&lt;='Parameter Ranges for Species'!E$5),1,0)</f>
        <v>1</v>
      </c>
      <c r="L390">
        <f>IF(AND(F390&gt;='Parameter Ranges for Species'!K$5,'Control Data&amp;Habitat Comparison'!F390&lt;='Parameter Ranges for Species'!F$5),1,0)</f>
        <v>1</v>
      </c>
      <c r="M390">
        <f t="shared" si="19"/>
        <v>4</v>
      </c>
      <c r="T390">
        <f>IF(AND(B390&gt;='Parameter Ranges for Species'!G$12,'Control Data&amp;Habitat Comparison'!B390&lt;='Parameter Ranges for Species'!B$12),1,0)</f>
        <v>1</v>
      </c>
      <c r="U390">
        <f>IF(AND(C390&gt;='Parameter Ranges for Species'!H$12,'Control Data&amp;Habitat Comparison'!C390&lt;='Parameter Ranges for Species'!C$12),1,0)</f>
        <v>1</v>
      </c>
      <c r="V390">
        <f>IF(AND(D390&gt;='Parameter Ranges for Species'!I$12,'Control Data&amp;Habitat Comparison'!D390&lt;='Parameter Ranges for Species'!D$12),1,0)</f>
        <v>1</v>
      </c>
      <c r="W390">
        <f>IF(AND(E390&gt;='Parameter Ranges for Species'!J$12,'Control Data&amp;Habitat Comparison'!E390&lt;='Parameter Ranges for Species'!E$12),1,0)</f>
        <v>1</v>
      </c>
      <c r="X390">
        <f>IF(AND(F390&gt;='Parameter Ranges for Species'!K$12,'Control Data&amp;Habitat Comparison'!F390&lt;='Parameter Ranges for Species'!F$12),1,0)</f>
        <v>1</v>
      </c>
      <c r="Y390">
        <f t="shared" si="20"/>
        <v>5</v>
      </c>
      <c r="AF390">
        <f t="shared" si="18"/>
        <v>1</v>
      </c>
    </row>
    <row r="391" spans="1:32" x14ac:dyDescent="0.25">
      <c r="A391" t="s">
        <v>10</v>
      </c>
      <c r="B391">
        <v>35</v>
      </c>
      <c r="C391">
        <v>0.21335999999999999</v>
      </c>
      <c r="D391">
        <v>0.25284450063211122</v>
      </c>
      <c r="E391">
        <v>78</v>
      </c>
      <c r="F391">
        <v>1</v>
      </c>
      <c r="H391">
        <f>IF(AND(B391&gt;='Parameter Ranges for Species'!G$5,'Control Data&amp;Habitat Comparison'!B391&lt;='Parameter Ranges for Species'!B$5),1,0)</f>
        <v>1</v>
      </c>
      <c r="I391">
        <f>IF(AND(C391&gt;='Parameter Ranges for Species'!H$5,'Control Data&amp;Habitat Comparison'!C391&lt;='Parameter Ranges for Species'!C$5),1,0)</f>
        <v>1</v>
      </c>
      <c r="J391">
        <f>IF(AND(D391&gt;='Parameter Ranges for Species'!I$5,'Control Data&amp;Habitat Comparison'!D391&lt;='Parameter Ranges for Species'!D$5),1,0)</f>
        <v>0</v>
      </c>
      <c r="K391">
        <f>IF(AND(E391&gt;='Parameter Ranges for Species'!J$5,'Control Data&amp;Habitat Comparison'!E391&lt;='Parameter Ranges for Species'!E$5),1,0)</f>
        <v>1</v>
      </c>
      <c r="L391">
        <f>IF(AND(F391&gt;='Parameter Ranges for Species'!K$5,'Control Data&amp;Habitat Comparison'!F391&lt;='Parameter Ranges for Species'!F$5),1,0)</f>
        <v>1</v>
      </c>
      <c r="M391">
        <f t="shared" si="19"/>
        <v>4</v>
      </c>
      <c r="T391">
        <f>IF(AND(B391&gt;='Parameter Ranges for Species'!G$12,'Control Data&amp;Habitat Comparison'!B391&lt;='Parameter Ranges for Species'!B$12),1,0)</f>
        <v>1</v>
      </c>
      <c r="U391">
        <f>IF(AND(C391&gt;='Parameter Ranges for Species'!H$12,'Control Data&amp;Habitat Comparison'!C391&lt;='Parameter Ranges for Species'!C$12),1,0)</f>
        <v>1</v>
      </c>
      <c r="V391">
        <f>IF(AND(D391&gt;='Parameter Ranges for Species'!I$12,'Control Data&amp;Habitat Comparison'!D391&lt;='Parameter Ranges for Species'!D$12),1,0)</f>
        <v>1</v>
      </c>
      <c r="W391">
        <f>IF(AND(E391&gt;='Parameter Ranges for Species'!J$12,'Control Data&amp;Habitat Comparison'!E391&lt;='Parameter Ranges for Species'!E$12),1,0)</f>
        <v>1</v>
      </c>
      <c r="X391">
        <f>IF(AND(F391&gt;='Parameter Ranges for Species'!K$12,'Control Data&amp;Habitat Comparison'!F391&lt;='Parameter Ranges for Species'!F$12),1,0)</f>
        <v>1</v>
      </c>
      <c r="Y391">
        <f t="shared" si="20"/>
        <v>5</v>
      </c>
      <c r="AF391">
        <f t="shared" si="18"/>
        <v>1</v>
      </c>
    </row>
    <row r="392" spans="1:32" x14ac:dyDescent="0.25">
      <c r="A392" t="s">
        <v>10</v>
      </c>
      <c r="B392">
        <v>38</v>
      </c>
      <c r="C392">
        <v>0.21335999999999999</v>
      </c>
      <c r="D392">
        <v>0.24146649810366624</v>
      </c>
      <c r="E392">
        <v>76</v>
      </c>
      <c r="F392">
        <v>2</v>
      </c>
      <c r="H392">
        <f>IF(AND(B392&gt;='Parameter Ranges for Species'!G$5,'Control Data&amp;Habitat Comparison'!B392&lt;='Parameter Ranges for Species'!B$5),1,0)</f>
        <v>1</v>
      </c>
      <c r="I392">
        <f>IF(AND(C392&gt;='Parameter Ranges for Species'!H$5,'Control Data&amp;Habitat Comparison'!C392&lt;='Parameter Ranges for Species'!C$5),1,0)</f>
        <v>1</v>
      </c>
      <c r="J392">
        <f>IF(AND(D392&gt;='Parameter Ranges for Species'!I$5,'Control Data&amp;Habitat Comparison'!D392&lt;='Parameter Ranges for Species'!D$5),1,0)</f>
        <v>0</v>
      </c>
      <c r="K392">
        <f>IF(AND(E392&gt;='Parameter Ranges for Species'!J$5,'Control Data&amp;Habitat Comparison'!E392&lt;='Parameter Ranges for Species'!E$5),1,0)</f>
        <v>1</v>
      </c>
      <c r="L392">
        <f>IF(AND(F392&gt;='Parameter Ranges for Species'!K$5,'Control Data&amp;Habitat Comparison'!F392&lt;='Parameter Ranges for Species'!F$5),1,0)</f>
        <v>1</v>
      </c>
      <c r="M392">
        <f t="shared" si="19"/>
        <v>4</v>
      </c>
      <c r="T392">
        <f>IF(AND(B392&gt;='Parameter Ranges for Species'!G$12,'Control Data&amp;Habitat Comparison'!B392&lt;='Parameter Ranges for Species'!B$12),1,0)</f>
        <v>1</v>
      </c>
      <c r="U392">
        <f>IF(AND(C392&gt;='Parameter Ranges for Species'!H$12,'Control Data&amp;Habitat Comparison'!C392&lt;='Parameter Ranges for Species'!C$12),1,0)</f>
        <v>1</v>
      </c>
      <c r="V392">
        <f>IF(AND(D392&gt;='Parameter Ranges for Species'!I$12,'Control Data&amp;Habitat Comparison'!D392&lt;='Parameter Ranges for Species'!D$12),1,0)</f>
        <v>1</v>
      </c>
      <c r="W392">
        <f>IF(AND(E392&gt;='Parameter Ranges for Species'!J$12,'Control Data&amp;Habitat Comparison'!E392&lt;='Parameter Ranges for Species'!E$12),1,0)</f>
        <v>1</v>
      </c>
      <c r="X392">
        <f>IF(AND(F392&gt;='Parameter Ranges for Species'!K$12,'Control Data&amp;Habitat Comparison'!F392&lt;='Parameter Ranges for Species'!F$12),1,0)</f>
        <v>1</v>
      </c>
      <c r="Y392">
        <f t="shared" si="20"/>
        <v>5</v>
      </c>
      <c r="AF392">
        <f t="shared" si="18"/>
        <v>1</v>
      </c>
    </row>
    <row r="393" spans="1:32" x14ac:dyDescent="0.25">
      <c r="A393" t="s">
        <v>10</v>
      </c>
      <c r="B393">
        <v>27</v>
      </c>
      <c r="C393">
        <v>9.1440000000000007E-2</v>
      </c>
      <c r="D393">
        <v>0.10745891276864729</v>
      </c>
      <c r="E393">
        <v>80</v>
      </c>
      <c r="F393">
        <v>0</v>
      </c>
      <c r="H393">
        <f>IF(AND(B393&gt;='Parameter Ranges for Species'!G$5,'Control Data&amp;Habitat Comparison'!B393&lt;='Parameter Ranges for Species'!B$5),1,0)</f>
        <v>1</v>
      </c>
      <c r="I393">
        <f>IF(AND(C393&gt;='Parameter Ranges for Species'!H$5,'Control Data&amp;Habitat Comparison'!C393&lt;='Parameter Ranges for Species'!C$5),1,0)</f>
        <v>1</v>
      </c>
      <c r="J393">
        <f>IF(AND(D393&gt;='Parameter Ranges for Species'!I$5,'Control Data&amp;Habitat Comparison'!D393&lt;='Parameter Ranges for Species'!D$5),1,0)</f>
        <v>1</v>
      </c>
      <c r="K393">
        <f>IF(AND(E393&gt;='Parameter Ranges for Species'!J$5,'Control Data&amp;Habitat Comparison'!E393&lt;='Parameter Ranges for Species'!E$5),1,0)</f>
        <v>1</v>
      </c>
      <c r="L393">
        <f>IF(AND(F393&gt;='Parameter Ranges for Species'!K$5,'Control Data&amp;Habitat Comparison'!F393&lt;='Parameter Ranges for Species'!F$5),1,0)</f>
        <v>1</v>
      </c>
      <c r="M393">
        <f t="shared" si="19"/>
        <v>5</v>
      </c>
      <c r="T393">
        <f>IF(AND(B393&gt;='Parameter Ranges for Species'!G$12,'Control Data&amp;Habitat Comparison'!B393&lt;='Parameter Ranges for Species'!B$12),1,0)</f>
        <v>1</v>
      </c>
      <c r="U393">
        <f>IF(AND(C393&gt;='Parameter Ranges for Species'!H$12,'Control Data&amp;Habitat Comparison'!C393&lt;='Parameter Ranges for Species'!C$12),1,0)</f>
        <v>1</v>
      </c>
      <c r="V393">
        <f>IF(AND(D393&gt;='Parameter Ranges for Species'!I$12,'Control Data&amp;Habitat Comparison'!D393&lt;='Parameter Ranges for Species'!D$12),1,0)</f>
        <v>1</v>
      </c>
      <c r="W393">
        <f>IF(AND(E393&gt;='Parameter Ranges for Species'!J$12,'Control Data&amp;Habitat Comparison'!E393&lt;='Parameter Ranges for Species'!E$12),1,0)</f>
        <v>1</v>
      </c>
      <c r="X393">
        <f>IF(AND(F393&gt;='Parameter Ranges for Species'!K$12,'Control Data&amp;Habitat Comparison'!F393&lt;='Parameter Ranges for Species'!F$12),1,0)</f>
        <v>1</v>
      </c>
      <c r="Y393">
        <f t="shared" si="20"/>
        <v>5</v>
      </c>
      <c r="AF393">
        <f t="shared" si="18"/>
        <v>1</v>
      </c>
    </row>
    <row r="394" spans="1:32" x14ac:dyDescent="0.25">
      <c r="A394" t="s">
        <v>10</v>
      </c>
      <c r="B394">
        <v>40</v>
      </c>
      <c r="C394">
        <v>0.27432000000000001</v>
      </c>
      <c r="D394">
        <v>0.26801517067003794</v>
      </c>
      <c r="E394">
        <v>87</v>
      </c>
      <c r="F394">
        <v>3</v>
      </c>
      <c r="H394">
        <f>IF(AND(B394&gt;='Parameter Ranges for Species'!G$5,'Control Data&amp;Habitat Comparison'!B394&lt;='Parameter Ranges for Species'!B$5),1,0)</f>
        <v>1</v>
      </c>
      <c r="I394">
        <f>IF(AND(C394&gt;='Parameter Ranges for Species'!H$5,'Control Data&amp;Habitat Comparison'!C394&lt;='Parameter Ranges for Species'!C$5),1,0)</f>
        <v>1</v>
      </c>
      <c r="J394">
        <f>IF(AND(D394&gt;='Parameter Ranges for Species'!I$5,'Control Data&amp;Habitat Comparison'!D394&lt;='Parameter Ranges for Species'!D$5),1,0)</f>
        <v>0</v>
      </c>
      <c r="K394">
        <f>IF(AND(E394&gt;='Parameter Ranges for Species'!J$5,'Control Data&amp;Habitat Comparison'!E394&lt;='Parameter Ranges for Species'!E$5),1,0)</f>
        <v>1</v>
      </c>
      <c r="L394">
        <f>IF(AND(F394&gt;='Parameter Ranges for Species'!K$5,'Control Data&amp;Habitat Comparison'!F394&lt;='Parameter Ranges for Species'!F$5),1,0)</f>
        <v>1</v>
      </c>
      <c r="M394">
        <f t="shared" si="19"/>
        <v>4</v>
      </c>
      <c r="T394">
        <f>IF(AND(B394&gt;='Parameter Ranges for Species'!G$12,'Control Data&amp;Habitat Comparison'!B394&lt;='Parameter Ranges for Species'!B$12),1,0)</f>
        <v>1</v>
      </c>
      <c r="U394">
        <f>IF(AND(C394&gt;='Parameter Ranges for Species'!H$12,'Control Data&amp;Habitat Comparison'!C394&lt;='Parameter Ranges for Species'!C$12),1,0)</f>
        <v>1</v>
      </c>
      <c r="V394">
        <f>IF(AND(D394&gt;='Parameter Ranges for Species'!I$12,'Control Data&amp;Habitat Comparison'!D394&lt;='Parameter Ranges for Species'!D$12),1,0)</f>
        <v>1</v>
      </c>
      <c r="W394">
        <f>IF(AND(E394&gt;='Parameter Ranges for Species'!J$12,'Control Data&amp;Habitat Comparison'!E394&lt;='Parameter Ranges for Species'!E$12),1,0)</f>
        <v>1</v>
      </c>
      <c r="X394">
        <f>IF(AND(F394&gt;='Parameter Ranges for Species'!K$12,'Control Data&amp;Habitat Comparison'!F394&lt;='Parameter Ranges for Species'!F$12),1,0)</f>
        <v>1</v>
      </c>
      <c r="Y394">
        <f t="shared" si="20"/>
        <v>5</v>
      </c>
      <c r="AF394">
        <f t="shared" si="18"/>
        <v>1</v>
      </c>
    </row>
    <row r="395" spans="1:32" x14ac:dyDescent="0.25">
      <c r="A395" t="s">
        <v>10</v>
      </c>
      <c r="B395">
        <v>41.5</v>
      </c>
      <c r="C395">
        <v>0.15240000000000001</v>
      </c>
      <c r="D395">
        <v>0.15423514538558786</v>
      </c>
      <c r="E395">
        <v>84</v>
      </c>
      <c r="F395">
        <v>3</v>
      </c>
      <c r="H395">
        <f>IF(AND(B395&gt;='Parameter Ranges for Species'!G$5,'Control Data&amp;Habitat Comparison'!B395&lt;='Parameter Ranges for Species'!B$5),1,0)</f>
        <v>1</v>
      </c>
      <c r="I395">
        <f>IF(AND(C395&gt;='Parameter Ranges for Species'!H$5,'Control Data&amp;Habitat Comparison'!C395&lt;='Parameter Ranges for Species'!C$5),1,0)</f>
        <v>1</v>
      </c>
      <c r="J395">
        <f>IF(AND(D395&gt;='Parameter Ranges for Species'!I$5,'Control Data&amp;Habitat Comparison'!D395&lt;='Parameter Ranges for Species'!D$5),1,0)</f>
        <v>1</v>
      </c>
      <c r="K395">
        <f>IF(AND(E395&gt;='Parameter Ranges for Species'!J$5,'Control Data&amp;Habitat Comparison'!E395&lt;='Parameter Ranges for Species'!E$5),1,0)</f>
        <v>1</v>
      </c>
      <c r="L395">
        <f>IF(AND(F395&gt;='Parameter Ranges for Species'!K$5,'Control Data&amp;Habitat Comparison'!F395&lt;='Parameter Ranges for Species'!F$5),1,0)</f>
        <v>1</v>
      </c>
      <c r="M395">
        <f t="shared" si="19"/>
        <v>5</v>
      </c>
      <c r="T395">
        <f>IF(AND(B395&gt;='Parameter Ranges for Species'!G$12,'Control Data&amp;Habitat Comparison'!B395&lt;='Parameter Ranges for Species'!B$12),1,0)</f>
        <v>1</v>
      </c>
      <c r="U395">
        <f>IF(AND(C395&gt;='Parameter Ranges for Species'!H$12,'Control Data&amp;Habitat Comparison'!C395&lt;='Parameter Ranges for Species'!C$12),1,0)</f>
        <v>1</v>
      </c>
      <c r="V395">
        <f>IF(AND(D395&gt;='Parameter Ranges for Species'!I$12,'Control Data&amp;Habitat Comparison'!D395&lt;='Parameter Ranges for Species'!D$12),1,0)</f>
        <v>1</v>
      </c>
      <c r="W395">
        <f>IF(AND(E395&gt;='Parameter Ranges for Species'!J$12,'Control Data&amp;Habitat Comparison'!E395&lt;='Parameter Ranges for Species'!E$12),1,0)</f>
        <v>1</v>
      </c>
      <c r="X395">
        <f>IF(AND(F395&gt;='Parameter Ranges for Species'!K$12,'Control Data&amp;Habitat Comparison'!F395&lt;='Parameter Ranges for Species'!F$12),1,0)</f>
        <v>1</v>
      </c>
      <c r="Y395">
        <f t="shared" si="20"/>
        <v>5</v>
      </c>
      <c r="AF395">
        <f t="shared" si="18"/>
        <v>1</v>
      </c>
    </row>
    <row r="396" spans="1:32" x14ac:dyDescent="0.25">
      <c r="A396" t="s">
        <v>10</v>
      </c>
      <c r="B396">
        <v>39</v>
      </c>
      <c r="C396">
        <v>0.27432000000000001</v>
      </c>
      <c r="D396">
        <v>0.25537294563843238</v>
      </c>
      <c r="E396">
        <v>84</v>
      </c>
      <c r="F396">
        <v>0</v>
      </c>
      <c r="H396">
        <f>IF(AND(B396&gt;='Parameter Ranges for Species'!G$5,'Control Data&amp;Habitat Comparison'!B396&lt;='Parameter Ranges for Species'!B$5),1,0)</f>
        <v>1</v>
      </c>
      <c r="I396">
        <f>IF(AND(C396&gt;='Parameter Ranges for Species'!H$5,'Control Data&amp;Habitat Comparison'!C396&lt;='Parameter Ranges for Species'!C$5),1,0)</f>
        <v>1</v>
      </c>
      <c r="J396">
        <f>IF(AND(D396&gt;='Parameter Ranges for Species'!I$5,'Control Data&amp;Habitat Comparison'!D396&lt;='Parameter Ranges for Species'!D$5),1,0)</f>
        <v>0</v>
      </c>
      <c r="K396">
        <f>IF(AND(E396&gt;='Parameter Ranges for Species'!J$5,'Control Data&amp;Habitat Comparison'!E396&lt;='Parameter Ranges for Species'!E$5),1,0)</f>
        <v>1</v>
      </c>
      <c r="L396">
        <f>IF(AND(F396&gt;='Parameter Ranges for Species'!K$5,'Control Data&amp;Habitat Comparison'!F396&lt;='Parameter Ranges for Species'!F$5),1,0)</f>
        <v>1</v>
      </c>
      <c r="M396">
        <f t="shared" si="19"/>
        <v>4</v>
      </c>
      <c r="T396">
        <f>IF(AND(B396&gt;='Parameter Ranges for Species'!G$12,'Control Data&amp;Habitat Comparison'!B396&lt;='Parameter Ranges for Species'!B$12),1,0)</f>
        <v>1</v>
      </c>
      <c r="U396">
        <f>IF(AND(C396&gt;='Parameter Ranges for Species'!H$12,'Control Data&amp;Habitat Comparison'!C396&lt;='Parameter Ranges for Species'!C$12),1,0)</f>
        <v>1</v>
      </c>
      <c r="V396">
        <f>IF(AND(D396&gt;='Parameter Ranges for Species'!I$12,'Control Data&amp;Habitat Comparison'!D396&lt;='Parameter Ranges for Species'!D$12),1,0)</f>
        <v>1</v>
      </c>
      <c r="W396">
        <f>IF(AND(E396&gt;='Parameter Ranges for Species'!J$12,'Control Data&amp;Habitat Comparison'!E396&lt;='Parameter Ranges for Species'!E$12),1,0)</f>
        <v>1</v>
      </c>
      <c r="X396">
        <f>IF(AND(F396&gt;='Parameter Ranges for Species'!K$12,'Control Data&amp;Habitat Comparison'!F396&lt;='Parameter Ranges for Species'!F$12),1,0)</f>
        <v>1</v>
      </c>
      <c r="Y396">
        <f t="shared" si="20"/>
        <v>5</v>
      </c>
      <c r="AF396">
        <f t="shared" si="18"/>
        <v>1</v>
      </c>
    </row>
    <row r="397" spans="1:32" x14ac:dyDescent="0.25">
      <c r="A397" t="s">
        <v>10</v>
      </c>
      <c r="B397">
        <v>33.5</v>
      </c>
      <c r="C397">
        <v>0</v>
      </c>
      <c r="D397">
        <v>4.0455120101137804E-2</v>
      </c>
      <c r="E397">
        <v>95</v>
      </c>
      <c r="F397">
        <v>0</v>
      </c>
      <c r="H397">
        <f>IF(AND(B397&gt;='Parameter Ranges for Species'!G$5,'Control Data&amp;Habitat Comparison'!B397&lt;='Parameter Ranges for Species'!B$5),1,0)</f>
        <v>1</v>
      </c>
      <c r="I397">
        <f>IF(AND(C397&gt;='Parameter Ranges for Species'!H$5,'Control Data&amp;Habitat Comparison'!C397&lt;='Parameter Ranges for Species'!C$5),1,0)</f>
        <v>1</v>
      </c>
      <c r="J397">
        <f>IF(AND(D397&gt;='Parameter Ranges for Species'!I$5,'Control Data&amp;Habitat Comparison'!D397&lt;='Parameter Ranges for Species'!D$5),1,0)</f>
        <v>0</v>
      </c>
      <c r="K397">
        <f>IF(AND(E397&gt;='Parameter Ranges for Species'!J$5,'Control Data&amp;Habitat Comparison'!E397&lt;='Parameter Ranges for Species'!E$5),1,0)</f>
        <v>1</v>
      </c>
      <c r="L397">
        <f>IF(AND(F397&gt;='Parameter Ranges for Species'!K$5,'Control Data&amp;Habitat Comparison'!F397&lt;='Parameter Ranges for Species'!F$5),1,0)</f>
        <v>1</v>
      </c>
      <c r="M397">
        <f t="shared" si="19"/>
        <v>4</v>
      </c>
      <c r="T397">
        <f>IF(AND(B397&gt;='Parameter Ranges for Species'!G$12,'Control Data&amp;Habitat Comparison'!B397&lt;='Parameter Ranges for Species'!B$12),1,0)</f>
        <v>1</v>
      </c>
      <c r="U397">
        <f>IF(AND(C397&gt;='Parameter Ranges for Species'!H$12,'Control Data&amp;Habitat Comparison'!C397&lt;='Parameter Ranges for Species'!C$12),1,0)</f>
        <v>1</v>
      </c>
      <c r="V397">
        <f>IF(AND(D397&gt;='Parameter Ranges for Species'!I$12,'Control Data&amp;Habitat Comparison'!D397&lt;='Parameter Ranges for Species'!D$12),1,0)</f>
        <v>0</v>
      </c>
      <c r="W397">
        <f>IF(AND(E397&gt;='Parameter Ranges for Species'!J$12,'Control Data&amp;Habitat Comparison'!E397&lt;='Parameter Ranges for Species'!E$12),1,0)</f>
        <v>0</v>
      </c>
      <c r="X397">
        <f>IF(AND(F397&gt;='Parameter Ranges for Species'!K$12,'Control Data&amp;Habitat Comparison'!F397&lt;='Parameter Ranges for Species'!F$12),1,0)</f>
        <v>1</v>
      </c>
      <c r="Y397">
        <f t="shared" si="20"/>
        <v>3</v>
      </c>
      <c r="AF397">
        <f t="shared" si="18"/>
        <v>0</v>
      </c>
    </row>
    <row r="398" spans="1:32" x14ac:dyDescent="0.25">
      <c r="A398" t="s">
        <v>10</v>
      </c>
      <c r="B398">
        <v>41</v>
      </c>
      <c r="C398">
        <v>0.21335999999999999</v>
      </c>
      <c r="D398">
        <v>0.22756005056890014</v>
      </c>
      <c r="E398">
        <v>93</v>
      </c>
      <c r="F398">
        <v>3</v>
      </c>
      <c r="H398">
        <f>IF(AND(B398&gt;='Parameter Ranges for Species'!G$5,'Control Data&amp;Habitat Comparison'!B398&lt;='Parameter Ranges for Species'!B$5),1,0)</f>
        <v>1</v>
      </c>
      <c r="I398">
        <f>IF(AND(C398&gt;='Parameter Ranges for Species'!H$5,'Control Data&amp;Habitat Comparison'!C398&lt;='Parameter Ranges for Species'!C$5),1,0)</f>
        <v>1</v>
      </c>
      <c r="J398">
        <f>IF(AND(D398&gt;='Parameter Ranges for Species'!I$5,'Control Data&amp;Habitat Comparison'!D398&lt;='Parameter Ranges for Species'!D$5),1,0)</f>
        <v>0</v>
      </c>
      <c r="K398">
        <f>IF(AND(E398&gt;='Parameter Ranges for Species'!J$5,'Control Data&amp;Habitat Comparison'!E398&lt;='Parameter Ranges for Species'!E$5),1,0)</f>
        <v>1</v>
      </c>
      <c r="L398">
        <f>IF(AND(F398&gt;='Parameter Ranges for Species'!K$5,'Control Data&amp;Habitat Comparison'!F398&lt;='Parameter Ranges for Species'!F$5),1,0)</f>
        <v>1</v>
      </c>
      <c r="M398">
        <f t="shared" si="19"/>
        <v>4</v>
      </c>
      <c r="T398">
        <f>IF(AND(B398&gt;='Parameter Ranges for Species'!G$12,'Control Data&amp;Habitat Comparison'!B398&lt;='Parameter Ranges for Species'!B$12),1,0)</f>
        <v>1</v>
      </c>
      <c r="U398">
        <f>IF(AND(C398&gt;='Parameter Ranges for Species'!H$12,'Control Data&amp;Habitat Comparison'!C398&lt;='Parameter Ranges for Species'!C$12),1,0)</f>
        <v>1</v>
      </c>
      <c r="V398">
        <f>IF(AND(D398&gt;='Parameter Ranges for Species'!I$12,'Control Data&amp;Habitat Comparison'!D398&lt;='Parameter Ranges for Species'!D$12),1,0)</f>
        <v>1</v>
      </c>
      <c r="W398">
        <f>IF(AND(E398&gt;='Parameter Ranges for Species'!J$12,'Control Data&amp;Habitat Comparison'!E398&lt;='Parameter Ranges for Species'!E$12),1,0)</f>
        <v>0</v>
      </c>
      <c r="X398">
        <f>IF(AND(F398&gt;='Parameter Ranges for Species'!K$12,'Control Data&amp;Habitat Comparison'!F398&lt;='Parameter Ranges for Species'!F$12),1,0)</f>
        <v>1</v>
      </c>
      <c r="Y398">
        <f t="shared" si="20"/>
        <v>4</v>
      </c>
      <c r="AF398">
        <f t="shared" si="18"/>
        <v>1</v>
      </c>
    </row>
    <row r="399" spans="1:32" x14ac:dyDescent="0.25">
      <c r="A399" t="s">
        <v>10</v>
      </c>
      <c r="B399">
        <v>38</v>
      </c>
      <c r="C399">
        <v>0.33528000000000002</v>
      </c>
      <c r="D399">
        <v>0.17825537294563842</v>
      </c>
      <c r="E399">
        <v>87</v>
      </c>
      <c r="F399">
        <v>0</v>
      </c>
      <c r="H399">
        <f>IF(AND(B399&gt;='Parameter Ranges for Species'!G$5,'Control Data&amp;Habitat Comparison'!B399&lt;='Parameter Ranges for Species'!B$5),1,0)</f>
        <v>1</v>
      </c>
      <c r="I399">
        <f>IF(AND(C399&gt;='Parameter Ranges for Species'!H$5,'Control Data&amp;Habitat Comparison'!C399&lt;='Parameter Ranges for Species'!C$5),1,0)</f>
        <v>1</v>
      </c>
      <c r="J399">
        <f>IF(AND(D399&gt;='Parameter Ranges for Species'!I$5,'Control Data&amp;Habitat Comparison'!D399&lt;='Parameter Ranges for Species'!D$5),1,0)</f>
        <v>1</v>
      </c>
      <c r="K399">
        <f>IF(AND(E399&gt;='Parameter Ranges for Species'!J$5,'Control Data&amp;Habitat Comparison'!E399&lt;='Parameter Ranges for Species'!E$5),1,0)</f>
        <v>1</v>
      </c>
      <c r="L399">
        <f>IF(AND(F399&gt;='Parameter Ranges for Species'!K$5,'Control Data&amp;Habitat Comparison'!F399&lt;='Parameter Ranges for Species'!F$5),1,0)</f>
        <v>1</v>
      </c>
      <c r="M399">
        <f t="shared" si="19"/>
        <v>5</v>
      </c>
      <c r="T399">
        <f>IF(AND(B399&gt;='Parameter Ranges for Species'!G$12,'Control Data&amp;Habitat Comparison'!B399&lt;='Parameter Ranges for Species'!B$12),1,0)</f>
        <v>1</v>
      </c>
      <c r="U399">
        <f>IF(AND(C399&gt;='Parameter Ranges for Species'!H$12,'Control Data&amp;Habitat Comparison'!C399&lt;='Parameter Ranges for Species'!C$12),1,0)</f>
        <v>1</v>
      </c>
      <c r="V399">
        <f>IF(AND(D399&gt;='Parameter Ranges for Species'!I$12,'Control Data&amp;Habitat Comparison'!D399&lt;='Parameter Ranges for Species'!D$12),1,0)</f>
        <v>1</v>
      </c>
      <c r="W399">
        <f>IF(AND(E399&gt;='Parameter Ranges for Species'!J$12,'Control Data&amp;Habitat Comparison'!E399&lt;='Parameter Ranges for Species'!E$12),1,0)</f>
        <v>1</v>
      </c>
      <c r="X399">
        <f>IF(AND(F399&gt;='Parameter Ranges for Species'!K$12,'Control Data&amp;Habitat Comparison'!F399&lt;='Parameter Ranges for Species'!F$12),1,0)</f>
        <v>1</v>
      </c>
      <c r="Y399">
        <f t="shared" si="20"/>
        <v>5</v>
      </c>
      <c r="AF399">
        <f t="shared" si="18"/>
        <v>1</v>
      </c>
    </row>
    <row r="400" spans="1:32" x14ac:dyDescent="0.25">
      <c r="A400" t="s">
        <v>10</v>
      </c>
      <c r="B400">
        <v>60</v>
      </c>
      <c r="C400">
        <v>0.12192000000000001</v>
      </c>
      <c r="D400">
        <v>0.24905183312262957</v>
      </c>
      <c r="E400">
        <v>34</v>
      </c>
      <c r="F400">
        <v>1</v>
      </c>
      <c r="H400">
        <f>IF(AND(B400&gt;='Parameter Ranges for Species'!G$5,'Control Data&amp;Habitat Comparison'!B400&lt;='Parameter Ranges for Species'!B$5),1,0)</f>
        <v>0</v>
      </c>
      <c r="I400">
        <f>IF(AND(C400&gt;='Parameter Ranges for Species'!H$5,'Control Data&amp;Habitat Comparison'!C400&lt;='Parameter Ranges for Species'!C$5),1,0)</f>
        <v>1</v>
      </c>
      <c r="J400">
        <f>IF(AND(D400&gt;='Parameter Ranges for Species'!I$5,'Control Data&amp;Habitat Comparison'!D400&lt;='Parameter Ranges for Species'!D$5),1,0)</f>
        <v>0</v>
      </c>
      <c r="K400">
        <f>IF(AND(E400&gt;='Parameter Ranges for Species'!J$5,'Control Data&amp;Habitat Comparison'!E400&lt;='Parameter Ranges for Species'!E$5),1,0)</f>
        <v>0</v>
      </c>
      <c r="L400">
        <f>IF(AND(F400&gt;='Parameter Ranges for Species'!K$5,'Control Data&amp;Habitat Comparison'!F400&lt;='Parameter Ranges for Species'!F$5),1,0)</f>
        <v>1</v>
      </c>
      <c r="M400">
        <f t="shared" si="19"/>
        <v>2</v>
      </c>
      <c r="T400">
        <f>IF(AND(B400&gt;='Parameter Ranges for Species'!G$12,'Control Data&amp;Habitat Comparison'!B400&lt;='Parameter Ranges for Species'!B$12),1,0)</f>
        <v>1</v>
      </c>
      <c r="U400">
        <f>IF(AND(C400&gt;='Parameter Ranges for Species'!H$12,'Control Data&amp;Habitat Comparison'!C400&lt;='Parameter Ranges for Species'!C$12),1,0)</f>
        <v>1</v>
      </c>
      <c r="V400">
        <f>IF(AND(D400&gt;='Parameter Ranges for Species'!I$12,'Control Data&amp;Habitat Comparison'!D400&lt;='Parameter Ranges for Species'!D$12),1,0)</f>
        <v>1</v>
      </c>
      <c r="W400">
        <f>IF(AND(E400&gt;='Parameter Ranges for Species'!J$12,'Control Data&amp;Habitat Comparison'!E400&lt;='Parameter Ranges for Species'!E$12),1,0)</f>
        <v>1</v>
      </c>
      <c r="X400">
        <f>IF(AND(F400&gt;='Parameter Ranges for Species'!K$12,'Control Data&amp;Habitat Comparison'!F400&lt;='Parameter Ranges for Species'!F$12),1,0)</f>
        <v>1</v>
      </c>
      <c r="Y400">
        <f t="shared" si="20"/>
        <v>5</v>
      </c>
      <c r="AF400">
        <f t="shared" si="18"/>
        <v>0</v>
      </c>
    </row>
    <row r="401" spans="1:33" x14ac:dyDescent="0.25">
      <c r="A401" t="s">
        <v>10</v>
      </c>
      <c r="B401">
        <v>55</v>
      </c>
      <c r="C401">
        <v>0.15240000000000001</v>
      </c>
      <c r="D401">
        <v>5.5625790139064477E-2</v>
      </c>
      <c r="E401">
        <v>38</v>
      </c>
      <c r="F401">
        <v>0</v>
      </c>
      <c r="H401">
        <f>IF(AND(B401&gt;='Parameter Ranges for Species'!G$5,'Control Data&amp;Habitat Comparison'!B401&lt;='Parameter Ranges for Species'!B$5),1,0)</f>
        <v>0</v>
      </c>
      <c r="I401">
        <f>IF(AND(C401&gt;='Parameter Ranges for Species'!H$5,'Control Data&amp;Habitat Comparison'!C401&lt;='Parameter Ranges for Species'!C$5),1,0)</f>
        <v>1</v>
      </c>
      <c r="J401">
        <f>IF(AND(D401&gt;='Parameter Ranges for Species'!I$5,'Control Data&amp;Habitat Comparison'!D401&lt;='Parameter Ranges for Species'!D$5),1,0)</f>
        <v>1</v>
      </c>
      <c r="K401">
        <f>IF(AND(E401&gt;='Parameter Ranges for Species'!J$5,'Control Data&amp;Habitat Comparison'!E401&lt;='Parameter Ranges for Species'!E$5),1,0)</f>
        <v>0</v>
      </c>
      <c r="L401">
        <f>IF(AND(F401&gt;='Parameter Ranges for Species'!K$5,'Control Data&amp;Habitat Comparison'!F401&lt;='Parameter Ranges for Species'!F$5),1,0)</f>
        <v>1</v>
      </c>
      <c r="M401">
        <f t="shared" si="19"/>
        <v>3</v>
      </c>
      <c r="T401">
        <f>IF(AND(B401&gt;='Parameter Ranges for Species'!G$12,'Control Data&amp;Habitat Comparison'!B401&lt;='Parameter Ranges for Species'!B$12),1,0)</f>
        <v>1</v>
      </c>
      <c r="U401">
        <f>IF(AND(C401&gt;='Parameter Ranges for Species'!H$12,'Control Data&amp;Habitat Comparison'!C401&lt;='Parameter Ranges for Species'!C$12),1,0)</f>
        <v>1</v>
      </c>
      <c r="V401">
        <f>IF(AND(D401&gt;='Parameter Ranges for Species'!I$12,'Control Data&amp;Habitat Comparison'!D401&lt;='Parameter Ranges for Species'!D$12),1,0)</f>
        <v>0</v>
      </c>
      <c r="W401">
        <f>IF(AND(E401&gt;='Parameter Ranges for Species'!J$12,'Control Data&amp;Habitat Comparison'!E401&lt;='Parameter Ranges for Species'!E$12),1,0)</f>
        <v>1</v>
      </c>
      <c r="X401">
        <f>IF(AND(F401&gt;='Parameter Ranges for Species'!K$12,'Control Data&amp;Habitat Comparison'!F401&lt;='Parameter Ranges for Species'!F$12),1,0)</f>
        <v>1</v>
      </c>
      <c r="Y401">
        <f t="shared" si="20"/>
        <v>4</v>
      </c>
      <c r="AF401">
        <f t="shared" si="18"/>
        <v>0</v>
      </c>
    </row>
    <row r="402" spans="1:33" x14ac:dyDescent="0.25">
      <c r="A402" t="s">
        <v>13</v>
      </c>
      <c r="B402">
        <v>14.5</v>
      </c>
      <c r="C402">
        <v>9.1440000000000007E-2</v>
      </c>
      <c r="D402">
        <v>0.43683771877604471</v>
      </c>
      <c r="E402">
        <v>96</v>
      </c>
      <c r="F402">
        <v>3</v>
      </c>
      <c r="H402">
        <f>IF(AND(B402&gt;='Parameter Ranges for Species'!G$16,'Control Data&amp;Habitat Comparison'!B402&lt;='Parameter Ranges for Species'!B$16),1,0)</f>
        <v>1</v>
      </c>
      <c r="I402">
        <f>IF(AND(C402&gt;='Parameter Ranges for Species'!H$16,'Control Data&amp;Habitat Comparison'!C402&lt;='Parameter Ranges for Species'!C$16),1,0)</f>
        <v>1</v>
      </c>
      <c r="J402">
        <f>IF(AND(D402&gt;='Parameter Ranges for Species'!I$16,'Control Data&amp;Habitat Comparison'!D402&lt;='Parameter Ranges for Species'!D$16),1,0)</f>
        <v>1</v>
      </c>
      <c r="K402">
        <f>IF(AND(E402&gt;='Parameter Ranges for Species'!J$16,'Control Data&amp;Habitat Comparison'!E402&lt;='Parameter Ranges for Species'!E$16),1,0)</f>
        <v>1</v>
      </c>
      <c r="L402">
        <f>IF(AND(F402&gt;='Parameter Ranges for Species'!K$16,'Control Data&amp;Habitat Comparison'!F402&lt;='Parameter Ranges for Species'!F$16),1,0)</f>
        <v>1</v>
      </c>
      <c r="M402">
        <f t="shared" si="19"/>
        <v>5</v>
      </c>
      <c r="N402">
        <f>COUNTIF($M402:$M441,5)</f>
        <v>14</v>
      </c>
      <c r="O402">
        <f>COUNTIF($M402:$M441,4)</f>
        <v>13</v>
      </c>
      <c r="P402">
        <f>COUNTIF($M402:$M441,3)</f>
        <v>10</v>
      </c>
      <c r="Q402">
        <f>COUNTIF($M402:$M441,2)</f>
        <v>2</v>
      </c>
      <c r="R402">
        <f>COUNTIF($M402:$M441,1)</f>
        <v>1</v>
      </c>
      <c r="S402">
        <f>COUNTIF($M402:$M441,0)</f>
        <v>0</v>
      </c>
      <c r="T402">
        <f>IF(AND(B402&gt;='Parameter Ranges for Species'!G$13,'Control Data&amp;Habitat Comparison'!B402&lt;='Parameter Ranges for Species'!B$13),1,0)</f>
        <v>1</v>
      </c>
      <c r="U402">
        <f>IF(AND(C402&gt;='Parameter Ranges for Species'!H$13,'Control Data&amp;Habitat Comparison'!C402&lt;='Parameter Ranges for Species'!C$13),1,0)</f>
        <v>1</v>
      </c>
      <c r="V402">
        <f>IF(AND(D402&gt;='Parameter Ranges for Species'!I$13,'Control Data&amp;Habitat Comparison'!D402&lt;='Parameter Ranges for Species'!D$13),1,0)</f>
        <v>1</v>
      </c>
      <c r="W402">
        <f>IF(AND(E402&gt;='Parameter Ranges for Species'!J$13,'Control Data&amp;Habitat Comparison'!E402&lt;='Parameter Ranges for Species'!E$13),1,0)</f>
        <v>1</v>
      </c>
      <c r="X402">
        <f>IF(AND(F402&gt;='Parameter Ranges for Species'!K$13,'Control Data&amp;Habitat Comparison'!F402&lt;='Parameter Ranges for Species'!F$13),1,0)</f>
        <v>1</v>
      </c>
      <c r="Y402">
        <f t="shared" si="20"/>
        <v>5</v>
      </c>
      <c r="Z402">
        <f>COUNTIF($Y402:$Y441,5)</f>
        <v>32</v>
      </c>
      <c r="AA402">
        <f>COUNTIF($Y402:$Y441,4)</f>
        <v>8</v>
      </c>
      <c r="AB402">
        <f>COUNTIF($Y402:$Y441,3)</f>
        <v>0</v>
      </c>
      <c r="AC402">
        <f>COUNTIF($Y402:$Y441,2)</f>
        <v>0</v>
      </c>
      <c r="AD402">
        <f>COUNTIF($Y402:$Y441,1)</f>
        <v>0</v>
      </c>
      <c r="AE402">
        <f>COUNTIF($Y402:$Y441,0)</f>
        <v>0</v>
      </c>
      <c r="AF402">
        <f t="shared" si="18"/>
        <v>1</v>
      </c>
      <c r="AG402">
        <f>SUM(AF402:AF441)</f>
        <v>27</v>
      </c>
    </row>
    <row r="403" spans="1:33" x14ac:dyDescent="0.25">
      <c r="A403" t="s">
        <v>13</v>
      </c>
      <c r="B403">
        <v>5</v>
      </c>
      <c r="C403">
        <v>0</v>
      </c>
      <c r="D403">
        <v>0.36932968210501255</v>
      </c>
      <c r="E403">
        <v>95</v>
      </c>
      <c r="F403">
        <v>6</v>
      </c>
      <c r="H403">
        <f>IF(AND(B403&gt;='Parameter Ranges for Species'!G$16,'Control Data&amp;Habitat Comparison'!B403&lt;='Parameter Ranges for Species'!B$16),1,0)</f>
        <v>0</v>
      </c>
      <c r="I403">
        <f>IF(AND(C403&gt;='Parameter Ranges for Species'!H$16,'Control Data&amp;Habitat Comparison'!C403&lt;='Parameter Ranges for Species'!C$16),1,0)</f>
        <v>1</v>
      </c>
      <c r="J403">
        <f>IF(AND(D403&gt;='Parameter Ranges for Species'!I$16,'Control Data&amp;Habitat Comparison'!D403&lt;='Parameter Ranges for Species'!D$16),1,0)</f>
        <v>1</v>
      </c>
      <c r="K403">
        <f>IF(AND(E403&gt;='Parameter Ranges for Species'!J$16,'Control Data&amp;Habitat Comparison'!E403&lt;='Parameter Ranges for Species'!E$16),1,0)</f>
        <v>1</v>
      </c>
      <c r="L403">
        <f>IF(AND(F403&gt;='Parameter Ranges for Species'!K$16,'Control Data&amp;Habitat Comparison'!F403&lt;='Parameter Ranges for Species'!F$16),1,0)</f>
        <v>0</v>
      </c>
      <c r="M403">
        <f t="shared" si="19"/>
        <v>3</v>
      </c>
      <c r="T403">
        <f>IF(AND(B403&gt;='Parameter Ranges for Species'!G$13,'Control Data&amp;Habitat Comparison'!B403&lt;='Parameter Ranges for Species'!B$13),1,0)</f>
        <v>1</v>
      </c>
      <c r="U403">
        <f>IF(AND(C403&gt;='Parameter Ranges for Species'!H$13,'Control Data&amp;Habitat Comparison'!C403&lt;='Parameter Ranges for Species'!C$13),1,0)</f>
        <v>1</v>
      </c>
      <c r="V403">
        <f>IF(AND(D403&gt;='Parameter Ranges for Species'!I$13,'Control Data&amp;Habitat Comparison'!D403&lt;='Parameter Ranges for Species'!D$13),1,0)</f>
        <v>1</v>
      </c>
      <c r="W403">
        <f>IF(AND(E403&gt;='Parameter Ranges for Species'!J$13,'Control Data&amp;Habitat Comparison'!E403&lt;='Parameter Ranges for Species'!E$13),1,0)</f>
        <v>1</v>
      </c>
      <c r="X403">
        <f>IF(AND(F403&gt;='Parameter Ranges for Species'!K$13,'Control Data&amp;Habitat Comparison'!F403&lt;='Parameter Ranges for Species'!F$13),1,0)</f>
        <v>1</v>
      </c>
      <c r="Y403">
        <f t="shared" si="20"/>
        <v>5</v>
      </c>
      <c r="AF403">
        <f t="shared" si="18"/>
        <v>0</v>
      </c>
    </row>
    <row r="404" spans="1:33" x14ac:dyDescent="0.25">
      <c r="A404" t="s">
        <v>13</v>
      </c>
      <c r="B404">
        <v>4</v>
      </c>
      <c r="C404">
        <v>0.27432000000000001</v>
      </c>
      <c r="D404">
        <v>0.38706988927253239</v>
      </c>
      <c r="E404">
        <v>95</v>
      </c>
      <c r="F404">
        <v>6</v>
      </c>
      <c r="H404">
        <f>IF(AND(B404&gt;='Parameter Ranges for Species'!G$16,'Control Data&amp;Habitat Comparison'!B404&lt;='Parameter Ranges for Species'!B$16),1,0)</f>
        <v>0</v>
      </c>
      <c r="I404">
        <f>IF(AND(C404&gt;='Parameter Ranges for Species'!H$16,'Control Data&amp;Habitat Comparison'!C404&lt;='Parameter Ranges for Species'!C$16),1,0)</f>
        <v>1</v>
      </c>
      <c r="J404">
        <f>IF(AND(D404&gt;='Parameter Ranges for Species'!I$16,'Control Data&amp;Habitat Comparison'!D404&lt;='Parameter Ranges for Species'!D$16),1,0)</f>
        <v>1</v>
      </c>
      <c r="K404">
        <f>IF(AND(E404&gt;='Parameter Ranges for Species'!J$16,'Control Data&amp;Habitat Comparison'!E404&lt;='Parameter Ranges for Species'!E$16),1,0)</f>
        <v>1</v>
      </c>
      <c r="L404">
        <f>IF(AND(F404&gt;='Parameter Ranges for Species'!K$16,'Control Data&amp;Habitat Comparison'!F404&lt;='Parameter Ranges for Species'!F$16),1,0)</f>
        <v>0</v>
      </c>
      <c r="M404">
        <f t="shared" si="19"/>
        <v>3</v>
      </c>
      <c r="T404">
        <f>IF(AND(B404&gt;='Parameter Ranges for Species'!G$13,'Control Data&amp;Habitat Comparison'!B404&lt;='Parameter Ranges for Species'!B$13),1,0)</f>
        <v>0</v>
      </c>
      <c r="U404">
        <f>IF(AND(C404&gt;='Parameter Ranges for Species'!H$13,'Control Data&amp;Habitat Comparison'!C404&lt;='Parameter Ranges for Species'!C$13),1,0)</f>
        <v>1</v>
      </c>
      <c r="V404">
        <f>IF(AND(D404&gt;='Parameter Ranges for Species'!I$13,'Control Data&amp;Habitat Comparison'!D404&lt;='Parameter Ranges for Species'!D$13),1,0)</f>
        <v>1</v>
      </c>
      <c r="W404">
        <f>IF(AND(E404&gt;='Parameter Ranges for Species'!J$13,'Control Data&amp;Habitat Comparison'!E404&lt;='Parameter Ranges for Species'!E$13),1,0)</f>
        <v>1</v>
      </c>
      <c r="X404">
        <f>IF(AND(F404&gt;='Parameter Ranges for Species'!K$13,'Control Data&amp;Habitat Comparison'!F404&lt;='Parameter Ranges for Species'!F$13),1,0)</f>
        <v>1</v>
      </c>
      <c r="Y404">
        <f t="shared" si="20"/>
        <v>4</v>
      </c>
      <c r="AF404">
        <f t="shared" si="18"/>
        <v>0</v>
      </c>
    </row>
    <row r="405" spans="1:33" x14ac:dyDescent="0.25">
      <c r="A405" t="s">
        <v>13</v>
      </c>
      <c r="B405">
        <v>8</v>
      </c>
      <c r="C405">
        <v>0.42671999999999999</v>
      </c>
      <c r="D405">
        <v>0.29277294916061436</v>
      </c>
      <c r="E405">
        <v>96</v>
      </c>
      <c r="F405">
        <v>6</v>
      </c>
      <c r="H405">
        <f>IF(AND(B405&gt;='Parameter Ranges for Species'!G$16,'Control Data&amp;Habitat Comparison'!B405&lt;='Parameter Ranges for Species'!B$16),1,0)</f>
        <v>0</v>
      </c>
      <c r="I405">
        <f>IF(AND(C405&gt;='Parameter Ranges for Species'!H$16,'Control Data&amp;Habitat Comparison'!C405&lt;='Parameter Ranges for Species'!C$16),1,0)</f>
        <v>0</v>
      </c>
      <c r="J405">
        <f>IF(AND(D405&gt;='Parameter Ranges for Species'!I$16,'Control Data&amp;Habitat Comparison'!D405&lt;='Parameter Ranges for Species'!D$16),1,0)</f>
        <v>1</v>
      </c>
      <c r="K405">
        <f>IF(AND(E405&gt;='Parameter Ranges for Species'!J$16,'Control Data&amp;Habitat Comparison'!E405&lt;='Parameter Ranges for Species'!E$16),1,0)</f>
        <v>1</v>
      </c>
      <c r="L405">
        <f>IF(AND(F405&gt;='Parameter Ranges for Species'!K$16,'Control Data&amp;Habitat Comparison'!F405&lt;='Parameter Ranges for Species'!F$16),1,0)</f>
        <v>0</v>
      </c>
      <c r="M405">
        <f t="shared" si="19"/>
        <v>2</v>
      </c>
      <c r="T405">
        <f>IF(AND(B405&gt;='Parameter Ranges for Species'!G$13,'Control Data&amp;Habitat Comparison'!B405&lt;='Parameter Ranges for Species'!B$13),1,0)</f>
        <v>1</v>
      </c>
      <c r="U405">
        <f>IF(AND(C405&gt;='Parameter Ranges for Species'!H$13,'Control Data&amp;Habitat Comparison'!C405&lt;='Parameter Ranges for Species'!C$13),1,0)</f>
        <v>0</v>
      </c>
      <c r="V405">
        <f>IF(AND(D405&gt;='Parameter Ranges for Species'!I$13,'Control Data&amp;Habitat Comparison'!D405&lt;='Parameter Ranges for Species'!D$13),1,0)</f>
        <v>1</v>
      </c>
      <c r="W405">
        <f>IF(AND(E405&gt;='Parameter Ranges for Species'!J$13,'Control Data&amp;Habitat Comparison'!E405&lt;='Parameter Ranges for Species'!E$13),1,0)</f>
        <v>1</v>
      </c>
      <c r="X405">
        <f>IF(AND(F405&gt;='Parameter Ranges for Species'!K$13,'Control Data&amp;Habitat Comparison'!F405&lt;='Parameter Ranges for Species'!F$13),1,0)</f>
        <v>1</v>
      </c>
      <c r="Y405">
        <f t="shared" si="20"/>
        <v>4</v>
      </c>
      <c r="AF405">
        <f t="shared" si="18"/>
        <v>0</v>
      </c>
    </row>
    <row r="406" spans="1:33" x14ac:dyDescent="0.25">
      <c r="A406" t="s">
        <v>13</v>
      </c>
      <c r="B406">
        <v>4.5</v>
      </c>
      <c r="C406">
        <v>0.33528000000000002</v>
      </c>
      <c r="D406">
        <v>0.45052982497916422</v>
      </c>
      <c r="E406">
        <v>96</v>
      </c>
      <c r="F406">
        <v>3</v>
      </c>
      <c r="H406">
        <f>IF(AND(B406&gt;='Parameter Ranges for Species'!G$16,'Control Data&amp;Habitat Comparison'!B406&lt;='Parameter Ranges for Species'!B$16),1,0)</f>
        <v>0</v>
      </c>
      <c r="I406">
        <f>IF(AND(C406&gt;='Parameter Ranges for Species'!H$16,'Control Data&amp;Habitat Comparison'!C406&lt;='Parameter Ranges for Species'!C$16),1,0)</f>
        <v>1</v>
      </c>
      <c r="J406">
        <f>IF(AND(D406&gt;='Parameter Ranges for Species'!I$16,'Control Data&amp;Habitat Comparison'!D406&lt;='Parameter Ranges for Species'!D$16),1,0)</f>
        <v>1</v>
      </c>
      <c r="K406">
        <f>IF(AND(E406&gt;='Parameter Ranges for Species'!J$16,'Control Data&amp;Habitat Comparison'!E406&lt;='Parameter Ranges for Species'!E$16),1,0)</f>
        <v>1</v>
      </c>
      <c r="L406">
        <f>IF(AND(F406&gt;='Parameter Ranges for Species'!K$16,'Control Data&amp;Habitat Comparison'!F406&lt;='Parameter Ranges for Species'!F$16),1,0)</f>
        <v>1</v>
      </c>
      <c r="M406">
        <f t="shared" si="19"/>
        <v>4</v>
      </c>
      <c r="T406">
        <f>IF(AND(B406&gt;='Parameter Ranges for Species'!G$13,'Control Data&amp;Habitat Comparison'!B406&lt;='Parameter Ranges for Species'!B$13),1,0)</f>
        <v>1</v>
      </c>
      <c r="U406">
        <f>IF(AND(C406&gt;='Parameter Ranges for Species'!H$13,'Control Data&amp;Habitat Comparison'!C406&lt;='Parameter Ranges for Species'!C$13),1,0)</f>
        <v>1</v>
      </c>
      <c r="V406">
        <f>IF(AND(D406&gt;='Parameter Ranges for Species'!I$13,'Control Data&amp;Habitat Comparison'!D406&lt;='Parameter Ranges for Species'!D$13),1,0)</f>
        <v>1</v>
      </c>
      <c r="W406">
        <f>IF(AND(E406&gt;='Parameter Ranges for Species'!J$13,'Control Data&amp;Habitat Comparison'!E406&lt;='Parameter Ranges for Species'!E$13),1,0)</f>
        <v>1</v>
      </c>
      <c r="X406">
        <f>IF(AND(F406&gt;='Parameter Ranges for Species'!K$13,'Control Data&amp;Habitat Comparison'!F406&lt;='Parameter Ranges for Species'!F$13),1,0)</f>
        <v>1</v>
      </c>
      <c r="Y406">
        <f t="shared" si="20"/>
        <v>5</v>
      </c>
      <c r="AF406">
        <f t="shared" si="18"/>
        <v>1</v>
      </c>
    </row>
    <row r="407" spans="1:33" x14ac:dyDescent="0.25">
      <c r="A407" t="s">
        <v>13</v>
      </c>
      <c r="B407">
        <v>4</v>
      </c>
      <c r="C407">
        <v>0.30480000000000002</v>
      </c>
      <c r="D407">
        <v>0.3896892487200857</v>
      </c>
      <c r="E407">
        <v>95</v>
      </c>
      <c r="F407">
        <v>6</v>
      </c>
      <c r="H407">
        <f>IF(AND(B407&gt;='Parameter Ranges for Species'!G$16,'Control Data&amp;Habitat Comparison'!B407&lt;='Parameter Ranges for Species'!B$16),1,0)</f>
        <v>0</v>
      </c>
      <c r="I407">
        <f>IF(AND(C407&gt;='Parameter Ranges for Species'!H$16,'Control Data&amp;Habitat Comparison'!C407&lt;='Parameter Ranges for Species'!C$16),1,0)</f>
        <v>1</v>
      </c>
      <c r="J407">
        <f>IF(AND(D407&gt;='Parameter Ranges for Species'!I$16,'Control Data&amp;Habitat Comparison'!D407&lt;='Parameter Ranges for Species'!D$16),1,0)</f>
        <v>1</v>
      </c>
      <c r="K407">
        <f>IF(AND(E407&gt;='Parameter Ranges for Species'!J$16,'Control Data&amp;Habitat Comparison'!E407&lt;='Parameter Ranges for Species'!E$16),1,0)</f>
        <v>1</v>
      </c>
      <c r="L407">
        <f>IF(AND(F407&gt;='Parameter Ranges for Species'!K$16,'Control Data&amp;Habitat Comparison'!F407&lt;='Parameter Ranges for Species'!F$16),1,0)</f>
        <v>0</v>
      </c>
      <c r="M407">
        <f t="shared" si="19"/>
        <v>3</v>
      </c>
      <c r="T407">
        <f>IF(AND(B407&gt;='Parameter Ranges for Species'!G$13,'Control Data&amp;Habitat Comparison'!B407&lt;='Parameter Ranges for Species'!B$13),1,0)</f>
        <v>0</v>
      </c>
      <c r="U407">
        <f>IF(AND(C407&gt;='Parameter Ranges for Species'!H$13,'Control Data&amp;Habitat Comparison'!C407&lt;='Parameter Ranges for Species'!C$13),1,0)</f>
        <v>1</v>
      </c>
      <c r="V407">
        <f>IF(AND(D407&gt;='Parameter Ranges for Species'!I$13,'Control Data&amp;Habitat Comparison'!D407&lt;='Parameter Ranges for Species'!D$13),1,0)</f>
        <v>1</v>
      </c>
      <c r="W407">
        <f>IF(AND(E407&gt;='Parameter Ranges for Species'!J$13,'Control Data&amp;Habitat Comparison'!E407&lt;='Parameter Ranges for Species'!E$13),1,0)</f>
        <v>1</v>
      </c>
      <c r="X407">
        <f>IF(AND(F407&gt;='Parameter Ranges for Species'!K$13,'Control Data&amp;Habitat Comparison'!F407&lt;='Parameter Ranges for Species'!F$13),1,0)</f>
        <v>1</v>
      </c>
      <c r="Y407">
        <f t="shared" si="20"/>
        <v>4</v>
      </c>
      <c r="AF407">
        <f t="shared" si="18"/>
        <v>0</v>
      </c>
    </row>
    <row r="408" spans="1:33" x14ac:dyDescent="0.25">
      <c r="A408" t="s">
        <v>13</v>
      </c>
      <c r="B408">
        <v>6.5</v>
      </c>
      <c r="C408">
        <v>9.1440000000000007E-2</v>
      </c>
      <c r="D408">
        <v>0.11263245624479105</v>
      </c>
      <c r="E408">
        <v>94</v>
      </c>
      <c r="F408">
        <v>3</v>
      </c>
      <c r="H408">
        <f>IF(AND(B408&gt;='Parameter Ranges for Species'!G$16,'Control Data&amp;Habitat Comparison'!B408&lt;='Parameter Ranges for Species'!B$16),1,0)</f>
        <v>0</v>
      </c>
      <c r="I408">
        <f>IF(AND(C408&gt;='Parameter Ranges for Species'!H$16,'Control Data&amp;Habitat Comparison'!C408&lt;='Parameter Ranges for Species'!C$16),1,0)</f>
        <v>1</v>
      </c>
      <c r="J408">
        <f>IF(AND(D408&gt;='Parameter Ranges for Species'!I$16,'Control Data&amp;Habitat Comparison'!D408&lt;='Parameter Ranges for Species'!D$16),1,0)</f>
        <v>0</v>
      </c>
      <c r="K408">
        <f>IF(AND(E408&gt;='Parameter Ranges for Species'!J$16,'Control Data&amp;Habitat Comparison'!E408&lt;='Parameter Ranges for Species'!E$16),1,0)</f>
        <v>1</v>
      </c>
      <c r="L408">
        <f>IF(AND(F408&gt;='Parameter Ranges for Species'!K$16,'Control Data&amp;Habitat Comparison'!F408&lt;='Parameter Ranges for Species'!F$16),1,0)</f>
        <v>1</v>
      </c>
      <c r="M408">
        <f t="shared" si="19"/>
        <v>3</v>
      </c>
      <c r="T408">
        <f>IF(AND(B408&gt;='Parameter Ranges for Species'!G$13,'Control Data&amp;Habitat Comparison'!B408&lt;='Parameter Ranges for Species'!B$13),1,0)</f>
        <v>1</v>
      </c>
      <c r="U408">
        <f>IF(AND(C408&gt;='Parameter Ranges for Species'!H$13,'Control Data&amp;Habitat Comparison'!C408&lt;='Parameter Ranges for Species'!C$13),1,0)</f>
        <v>1</v>
      </c>
      <c r="V408">
        <f>IF(AND(D408&gt;='Parameter Ranges for Species'!I$13,'Control Data&amp;Habitat Comparison'!D408&lt;='Parameter Ranges for Species'!D$13),1,0)</f>
        <v>1</v>
      </c>
      <c r="W408">
        <f>IF(AND(E408&gt;='Parameter Ranges for Species'!J$13,'Control Data&amp;Habitat Comparison'!E408&lt;='Parameter Ranges for Species'!E$13),1,0)</f>
        <v>1</v>
      </c>
      <c r="X408">
        <f>IF(AND(F408&gt;='Parameter Ranges for Species'!K$13,'Control Data&amp;Habitat Comparison'!F408&lt;='Parameter Ranges for Species'!F$13),1,0)</f>
        <v>1</v>
      </c>
      <c r="Y408">
        <f t="shared" si="20"/>
        <v>5</v>
      </c>
      <c r="AF408">
        <f t="shared" si="18"/>
        <v>0</v>
      </c>
    </row>
    <row r="409" spans="1:33" x14ac:dyDescent="0.25">
      <c r="A409" t="s">
        <v>13</v>
      </c>
      <c r="B409">
        <v>7</v>
      </c>
      <c r="C409">
        <v>0.36576000000000003</v>
      </c>
      <c r="D409">
        <v>0.40338135492320515</v>
      </c>
      <c r="E409">
        <v>95</v>
      </c>
      <c r="F409">
        <v>6</v>
      </c>
      <c r="H409">
        <f>IF(AND(B409&gt;='Parameter Ranges for Species'!G$16,'Control Data&amp;Habitat Comparison'!B409&lt;='Parameter Ranges for Species'!B$16),1,0)</f>
        <v>0</v>
      </c>
      <c r="I409">
        <f>IF(AND(C409&gt;='Parameter Ranges for Species'!H$16,'Control Data&amp;Habitat Comparison'!C409&lt;='Parameter Ranges for Species'!C$16),1,0)</f>
        <v>0</v>
      </c>
      <c r="J409">
        <f>IF(AND(D409&gt;='Parameter Ranges for Species'!I$16,'Control Data&amp;Habitat Comparison'!D409&lt;='Parameter Ranges for Species'!D$16),1,0)</f>
        <v>1</v>
      </c>
      <c r="K409">
        <f>IF(AND(E409&gt;='Parameter Ranges for Species'!J$16,'Control Data&amp;Habitat Comparison'!E409&lt;='Parameter Ranges for Species'!E$16),1,0)</f>
        <v>1</v>
      </c>
      <c r="L409">
        <f>IF(AND(F409&gt;='Parameter Ranges for Species'!K$16,'Control Data&amp;Habitat Comparison'!F409&lt;='Parameter Ranges for Species'!F$16),1,0)</f>
        <v>0</v>
      </c>
      <c r="M409">
        <f t="shared" si="19"/>
        <v>2</v>
      </c>
      <c r="T409">
        <f>IF(AND(B409&gt;='Parameter Ranges for Species'!G$13,'Control Data&amp;Habitat Comparison'!B409&lt;='Parameter Ranges for Species'!B$13),1,0)</f>
        <v>1</v>
      </c>
      <c r="U409">
        <f>IF(AND(C409&gt;='Parameter Ranges for Species'!H$13,'Control Data&amp;Habitat Comparison'!C409&lt;='Parameter Ranges for Species'!C$13),1,0)</f>
        <v>0</v>
      </c>
      <c r="V409">
        <f>IF(AND(D409&gt;='Parameter Ranges for Species'!I$13,'Control Data&amp;Habitat Comparison'!D409&lt;='Parameter Ranges for Species'!D$13),1,0)</f>
        <v>1</v>
      </c>
      <c r="W409">
        <f>IF(AND(E409&gt;='Parameter Ranges for Species'!J$13,'Control Data&amp;Habitat Comparison'!E409&lt;='Parameter Ranges for Species'!E$13),1,0)</f>
        <v>1</v>
      </c>
      <c r="X409">
        <f>IF(AND(F409&gt;='Parameter Ranges for Species'!K$13,'Control Data&amp;Habitat Comparison'!F409&lt;='Parameter Ranges for Species'!F$13),1,0)</f>
        <v>1</v>
      </c>
      <c r="Y409">
        <f t="shared" si="20"/>
        <v>4</v>
      </c>
      <c r="AF409">
        <f t="shared" si="18"/>
        <v>0</v>
      </c>
    </row>
    <row r="410" spans="1:33" x14ac:dyDescent="0.25">
      <c r="A410" t="s">
        <v>13</v>
      </c>
      <c r="B410">
        <v>10</v>
      </c>
      <c r="C410">
        <v>0</v>
      </c>
      <c r="D410">
        <v>9.4296940111918096E-2</v>
      </c>
      <c r="E410">
        <v>94</v>
      </c>
      <c r="F410">
        <v>6</v>
      </c>
      <c r="H410">
        <f>IF(AND(B410&gt;='Parameter Ranges for Species'!G$16,'Control Data&amp;Habitat Comparison'!B410&lt;='Parameter Ranges for Species'!B$16),1,0)</f>
        <v>1</v>
      </c>
      <c r="I410">
        <f>IF(AND(C410&gt;='Parameter Ranges for Species'!H$16,'Control Data&amp;Habitat Comparison'!C410&lt;='Parameter Ranges for Species'!C$16),1,0)</f>
        <v>1</v>
      </c>
      <c r="J410">
        <f>IF(AND(D410&gt;='Parameter Ranges for Species'!I$16,'Control Data&amp;Habitat Comparison'!D410&lt;='Parameter Ranges for Species'!D$16),1,0)</f>
        <v>0</v>
      </c>
      <c r="K410">
        <f>IF(AND(E410&gt;='Parameter Ranges for Species'!J$16,'Control Data&amp;Habitat Comparison'!E410&lt;='Parameter Ranges for Species'!E$16),1,0)</f>
        <v>1</v>
      </c>
      <c r="L410">
        <f>IF(AND(F410&gt;='Parameter Ranges for Species'!K$16,'Control Data&amp;Habitat Comparison'!F410&lt;='Parameter Ranges for Species'!F$16),1,0)</f>
        <v>0</v>
      </c>
      <c r="M410">
        <f t="shared" si="19"/>
        <v>3</v>
      </c>
      <c r="T410">
        <f>IF(AND(B410&gt;='Parameter Ranges for Species'!G$13,'Control Data&amp;Habitat Comparison'!B410&lt;='Parameter Ranges for Species'!B$13),1,0)</f>
        <v>1</v>
      </c>
      <c r="U410">
        <f>IF(AND(C410&gt;='Parameter Ranges for Species'!H$13,'Control Data&amp;Habitat Comparison'!C410&lt;='Parameter Ranges for Species'!C$13),1,0)</f>
        <v>1</v>
      </c>
      <c r="V410">
        <f>IF(AND(D410&gt;='Parameter Ranges for Species'!I$13,'Control Data&amp;Habitat Comparison'!D410&lt;='Parameter Ranges for Species'!D$13),1,0)</f>
        <v>1</v>
      </c>
      <c r="W410">
        <f>IF(AND(E410&gt;='Parameter Ranges for Species'!J$13,'Control Data&amp;Habitat Comparison'!E410&lt;='Parameter Ranges for Species'!E$13),1,0)</f>
        <v>1</v>
      </c>
      <c r="X410">
        <f>IF(AND(F410&gt;='Parameter Ranges for Species'!K$13,'Control Data&amp;Habitat Comparison'!F410&lt;='Parameter Ranges for Species'!F$13),1,0)</f>
        <v>1</v>
      </c>
      <c r="Y410">
        <f t="shared" si="20"/>
        <v>5</v>
      </c>
      <c r="AF410">
        <f t="shared" si="18"/>
        <v>0</v>
      </c>
    </row>
    <row r="411" spans="1:33" x14ac:dyDescent="0.25">
      <c r="A411" t="s">
        <v>13</v>
      </c>
      <c r="B411">
        <v>9</v>
      </c>
      <c r="C411">
        <v>0.27432000000000001</v>
      </c>
      <c r="D411">
        <v>0.25931658530777474</v>
      </c>
      <c r="E411">
        <v>94</v>
      </c>
      <c r="F411">
        <v>6</v>
      </c>
      <c r="H411">
        <f>IF(AND(B411&gt;='Parameter Ranges for Species'!G$16,'Control Data&amp;Habitat Comparison'!B411&lt;='Parameter Ranges for Species'!B$16),1,0)</f>
        <v>1</v>
      </c>
      <c r="I411">
        <f>IF(AND(C411&gt;='Parameter Ranges for Species'!H$16,'Control Data&amp;Habitat Comparison'!C411&lt;='Parameter Ranges for Species'!C$16),1,0)</f>
        <v>1</v>
      </c>
      <c r="J411">
        <f>IF(AND(D411&gt;='Parameter Ranges for Species'!I$16,'Control Data&amp;Habitat Comparison'!D411&lt;='Parameter Ranges for Species'!D$16),1,0)</f>
        <v>1</v>
      </c>
      <c r="K411">
        <f>IF(AND(E411&gt;='Parameter Ranges for Species'!J$16,'Control Data&amp;Habitat Comparison'!E411&lt;='Parameter Ranges for Species'!E$16),1,0)</f>
        <v>1</v>
      </c>
      <c r="L411">
        <f>IF(AND(F411&gt;='Parameter Ranges for Species'!K$16,'Control Data&amp;Habitat Comparison'!F411&lt;='Parameter Ranges for Species'!F$16),1,0)</f>
        <v>0</v>
      </c>
      <c r="M411">
        <f t="shared" si="19"/>
        <v>4</v>
      </c>
      <c r="T411">
        <f>IF(AND(B411&gt;='Parameter Ranges for Species'!G$13,'Control Data&amp;Habitat Comparison'!B411&lt;='Parameter Ranges for Species'!B$13),1,0)</f>
        <v>1</v>
      </c>
      <c r="U411">
        <f>IF(AND(C411&gt;='Parameter Ranges for Species'!H$13,'Control Data&amp;Habitat Comparison'!C411&lt;='Parameter Ranges for Species'!C$13),1,0)</f>
        <v>1</v>
      </c>
      <c r="V411">
        <f>IF(AND(D411&gt;='Parameter Ranges for Species'!I$13,'Control Data&amp;Habitat Comparison'!D411&lt;='Parameter Ranges for Species'!D$13),1,0)</f>
        <v>1</v>
      </c>
      <c r="W411">
        <f>IF(AND(E411&gt;='Parameter Ranges for Species'!J$13,'Control Data&amp;Habitat Comparison'!E411&lt;='Parameter Ranges for Species'!E$13),1,0)</f>
        <v>1</v>
      </c>
      <c r="X411">
        <f>IF(AND(F411&gt;='Parameter Ranges for Species'!K$13,'Control Data&amp;Habitat Comparison'!F411&lt;='Parameter Ranges for Species'!F$13),1,0)</f>
        <v>1</v>
      </c>
      <c r="Y411">
        <f t="shared" si="20"/>
        <v>5</v>
      </c>
      <c r="AF411">
        <f t="shared" si="18"/>
        <v>1</v>
      </c>
    </row>
    <row r="412" spans="1:33" x14ac:dyDescent="0.25">
      <c r="A412" t="s">
        <v>13</v>
      </c>
      <c r="B412">
        <v>12.5</v>
      </c>
      <c r="C412">
        <v>0.12192000000000001</v>
      </c>
      <c r="D412">
        <v>0.23312299083224194</v>
      </c>
      <c r="E412">
        <v>92</v>
      </c>
      <c r="F412">
        <v>3</v>
      </c>
      <c r="H412">
        <f>IF(AND(B412&gt;='Parameter Ranges for Species'!G$16,'Control Data&amp;Habitat Comparison'!B412&lt;='Parameter Ranges for Species'!B$16),1,0)</f>
        <v>1</v>
      </c>
      <c r="I412">
        <f>IF(AND(C412&gt;='Parameter Ranges for Species'!H$16,'Control Data&amp;Habitat Comparison'!C412&lt;='Parameter Ranges for Species'!C$16),1,0)</f>
        <v>1</v>
      </c>
      <c r="J412">
        <f>IF(AND(D412&gt;='Parameter Ranges for Species'!I$16,'Control Data&amp;Habitat Comparison'!D412&lt;='Parameter Ranges for Species'!D$16),1,0)</f>
        <v>1</v>
      </c>
      <c r="K412">
        <f>IF(AND(E412&gt;='Parameter Ranges for Species'!J$16,'Control Data&amp;Habitat Comparison'!E412&lt;='Parameter Ranges for Species'!E$16),1,0)</f>
        <v>1</v>
      </c>
      <c r="L412">
        <f>IF(AND(F412&gt;='Parameter Ranges for Species'!K$16,'Control Data&amp;Habitat Comparison'!F412&lt;='Parameter Ranges for Species'!F$16),1,0)</f>
        <v>1</v>
      </c>
      <c r="M412">
        <f t="shared" si="19"/>
        <v>5</v>
      </c>
      <c r="T412">
        <f>IF(AND(B412&gt;='Parameter Ranges for Species'!G$13,'Control Data&amp;Habitat Comparison'!B412&lt;='Parameter Ranges for Species'!B$13),1,0)</f>
        <v>1</v>
      </c>
      <c r="U412">
        <f>IF(AND(C412&gt;='Parameter Ranges for Species'!H$13,'Control Data&amp;Habitat Comparison'!C412&lt;='Parameter Ranges for Species'!C$13),1,0)</f>
        <v>1</v>
      </c>
      <c r="V412">
        <f>IF(AND(D412&gt;='Parameter Ranges for Species'!I$13,'Control Data&amp;Habitat Comparison'!D412&lt;='Parameter Ranges for Species'!D$13),1,0)</f>
        <v>1</v>
      </c>
      <c r="W412">
        <f>IF(AND(E412&gt;='Parameter Ranges for Species'!J$13,'Control Data&amp;Habitat Comparison'!E412&lt;='Parameter Ranges for Species'!E$13),1,0)</f>
        <v>1</v>
      </c>
      <c r="X412">
        <f>IF(AND(F412&gt;='Parameter Ranges for Species'!K$13,'Control Data&amp;Habitat Comparison'!F412&lt;='Parameter Ranges for Species'!F$13),1,0)</f>
        <v>1</v>
      </c>
      <c r="Y412">
        <f t="shared" si="20"/>
        <v>5</v>
      </c>
      <c r="AF412">
        <f t="shared" si="18"/>
        <v>1</v>
      </c>
    </row>
    <row r="413" spans="1:33" x14ac:dyDescent="0.25">
      <c r="A413" t="s">
        <v>13</v>
      </c>
      <c r="B413">
        <v>10</v>
      </c>
      <c r="C413">
        <v>0</v>
      </c>
      <c r="D413">
        <v>0.48922490772711036</v>
      </c>
      <c r="E413">
        <v>94</v>
      </c>
      <c r="F413">
        <v>6</v>
      </c>
      <c r="H413">
        <f>IF(AND(B413&gt;='Parameter Ranges for Species'!G$16,'Control Data&amp;Habitat Comparison'!B413&lt;='Parameter Ranges for Species'!B$16),1,0)</f>
        <v>1</v>
      </c>
      <c r="I413">
        <f>IF(AND(C413&gt;='Parameter Ranges for Species'!H$16,'Control Data&amp;Habitat Comparison'!C413&lt;='Parameter Ranges for Species'!C$16),1,0)</f>
        <v>1</v>
      </c>
      <c r="J413">
        <f>IF(AND(D413&gt;='Parameter Ranges for Species'!I$16,'Control Data&amp;Habitat Comparison'!D413&lt;='Parameter Ranges for Species'!D$16),1,0)</f>
        <v>0</v>
      </c>
      <c r="K413">
        <f>IF(AND(E413&gt;='Parameter Ranges for Species'!J$16,'Control Data&amp;Habitat Comparison'!E413&lt;='Parameter Ranges for Species'!E$16),1,0)</f>
        <v>1</v>
      </c>
      <c r="L413">
        <f>IF(AND(F413&gt;='Parameter Ranges for Species'!K$16,'Control Data&amp;Habitat Comparison'!F413&lt;='Parameter Ranges for Species'!F$16),1,0)</f>
        <v>0</v>
      </c>
      <c r="M413">
        <f t="shared" si="19"/>
        <v>3</v>
      </c>
      <c r="T413">
        <f>IF(AND(B413&gt;='Parameter Ranges for Species'!G$13,'Control Data&amp;Habitat Comparison'!B413&lt;='Parameter Ranges for Species'!B$13),1,0)</f>
        <v>1</v>
      </c>
      <c r="U413">
        <f>IF(AND(C413&gt;='Parameter Ranges for Species'!H$13,'Control Data&amp;Habitat Comparison'!C413&lt;='Parameter Ranges for Species'!C$13),1,0)</f>
        <v>1</v>
      </c>
      <c r="V413">
        <f>IF(AND(D413&gt;='Parameter Ranges for Species'!I$13,'Control Data&amp;Habitat Comparison'!D413&lt;='Parameter Ranges for Species'!D$13),1,0)</f>
        <v>1</v>
      </c>
      <c r="W413">
        <f>IF(AND(E413&gt;='Parameter Ranges for Species'!J$13,'Control Data&amp;Habitat Comparison'!E413&lt;='Parameter Ranges for Species'!E$13),1,0)</f>
        <v>1</v>
      </c>
      <c r="X413">
        <f>IF(AND(F413&gt;='Parameter Ranges for Species'!K$13,'Control Data&amp;Habitat Comparison'!F413&lt;='Parameter Ranges for Species'!F$13),1,0)</f>
        <v>1</v>
      </c>
      <c r="Y413">
        <f t="shared" si="20"/>
        <v>5</v>
      </c>
      <c r="AF413">
        <f t="shared" si="18"/>
        <v>0</v>
      </c>
    </row>
    <row r="414" spans="1:33" x14ac:dyDescent="0.25">
      <c r="A414" t="s">
        <v>13</v>
      </c>
      <c r="B414">
        <v>3.5</v>
      </c>
      <c r="C414">
        <v>0.18288000000000001</v>
      </c>
      <c r="D414">
        <v>0.27503274199309441</v>
      </c>
      <c r="E414">
        <v>94</v>
      </c>
      <c r="F414">
        <v>6</v>
      </c>
      <c r="H414">
        <f>IF(AND(B414&gt;='Parameter Ranges for Species'!G$16,'Control Data&amp;Habitat Comparison'!B414&lt;='Parameter Ranges for Species'!B$16),1,0)</f>
        <v>0</v>
      </c>
      <c r="I414">
        <f>IF(AND(C414&gt;='Parameter Ranges for Species'!H$16,'Control Data&amp;Habitat Comparison'!C414&lt;='Parameter Ranges for Species'!C$16),1,0)</f>
        <v>1</v>
      </c>
      <c r="J414">
        <f>IF(AND(D414&gt;='Parameter Ranges for Species'!I$16,'Control Data&amp;Habitat Comparison'!D414&lt;='Parameter Ranges for Species'!D$16),1,0)</f>
        <v>1</v>
      </c>
      <c r="K414">
        <f>IF(AND(E414&gt;='Parameter Ranges for Species'!J$16,'Control Data&amp;Habitat Comparison'!E414&lt;='Parameter Ranges for Species'!E$16),1,0)</f>
        <v>1</v>
      </c>
      <c r="L414">
        <f>IF(AND(F414&gt;='Parameter Ranges for Species'!K$16,'Control Data&amp;Habitat Comparison'!F414&lt;='Parameter Ranges for Species'!F$16),1,0)</f>
        <v>0</v>
      </c>
      <c r="M414">
        <f t="shared" si="19"/>
        <v>3</v>
      </c>
      <c r="T414">
        <f>IF(AND(B414&gt;='Parameter Ranges for Species'!G$13,'Control Data&amp;Habitat Comparison'!B414&lt;='Parameter Ranges for Species'!B$13),1,0)</f>
        <v>0</v>
      </c>
      <c r="U414">
        <f>IF(AND(C414&gt;='Parameter Ranges for Species'!H$13,'Control Data&amp;Habitat Comparison'!C414&lt;='Parameter Ranges for Species'!C$13),1,0)</f>
        <v>1</v>
      </c>
      <c r="V414">
        <f>IF(AND(D414&gt;='Parameter Ranges for Species'!I$13,'Control Data&amp;Habitat Comparison'!D414&lt;='Parameter Ranges for Species'!D$13),1,0)</f>
        <v>1</v>
      </c>
      <c r="W414">
        <f>IF(AND(E414&gt;='Parameter Ranges for Species'!J$13,'Control Data&amp;Habitat Comparison'!E414&lt;='Parameter Ranges for Species'!E$13),1,0)</f>
        <v>1</v>
      </c>
      <c r="X414">
        <f>IF(AND(F414&gt;='Parameter Ranges for Species'!K$13,'Control Data&amp;Habitat Comparison'!F414&lt;='Parameter Ranges for Species'!F$13),1,0)</f>
        <v>1</v>
      </c>
      <c r="Y414">
        <f t="shared" si="20"/>
        <v>4</v>
      </c>
      <c r="AF414">
        <f t="shared" si="18"/>
        <v>0</v>
      </c>
    </row>
    <row r="415" spans="1:33" x14ac:dyDescent="0.25">
      <c r="A415" t="s">
        <v>13</v>
      </c>
      <c r="B415">
        <v>22.5</v>
      </c>
      <c r="C415">
        <v>3.0480000000000004E-2</v>
      </c>
      <c r="D415">
        <v>0.26193594475532805</v>
      </c>
      <c r="E415">
        <v>92</v>
      </c>
      <c r="F415">
        <v>3</v>
      </c>
      <c r="H415">
        <f>IF(AND(B415&gt;='Parameter Ranges for Species'!G$16,'Control Data&amp;Habitat Comparison'!B415&lt;='Parameter Ranges for Species'!B$16),1,0)</f>
        <v>1</v>
      </c>
      <c r="I415">
        <f>IF(AND(C415&gt;='Parameter Ranges for Species'!H$16,'Control Data&amp;Habitat Comparison'!C415&lt;='Parameter Ranges for Species'!C$16),1,0)</f>
        <v>1</v>
      </c>
      <c r="J415">
        <f>IF(AND(D415&gt;='Parameter Ranges for Species'!I$16,'Control Data&amp;Habitat Comparison'!D415&lt;='Parameter Ranges for Species'!D$16),1,0)</f>
        <v>1</v>
      </c>
      <c r="K415">
        <f>IF(AND(E415&gt;='Parameter Ranges for Species'!J$16,'Control Data&amp;Habitat Comparison'!E415&lt;='Parameter Ranges for Species'!E$16),1,0)</f>
        <v>1</v>
      </c>
      <c r="L415">
        <f>IF(AND(F415&gt;='Parameter Ranges for Species'!K$16,'Control Data&amp;Habitat Comparison'!F415&lt;='Parameter Ranges for Species'!F$16),1,0)</f>
        <v>1</v>
      </c>
      <c r="M415">
        <f t="shared" si="19"/>
        <v>5</v>
      </c>
      <c r="T415">
        <f>IF(AND(B415&gt;='Parameter Ranges for Species'!G$13,'Control Data&amp;Habitat Comparison'!B415&lt;='Parameter Ranges for Species'!B$13),1,0)</f>
        <v>1</v>
      </c>
      <c r="U415">
        <f>IF(AND(C415&gt;='Parameter Ranges for Species'!H$13,'Control Data&amp;Habitat Comparison'!C415&lt;='Parameter Ranges for Species'!C$13),1,0)</f>
        <v>1</v>
      </c>
      <c r="V415">
        <f>IF(AND(D415&gt;='Parameter Ranges for Species'!I$13,'Control Data&amp;Habitat Comparison'!D415&lt;='Parameter Ranges for Species'!D$13),1,0)</f>
        <v>1</v>
      </c>
      <c r="W415">
        <f>IF(AND(E415&gt;='Parameter Ranges for Species'!J$13,'Control Data&amp;Habitat Comparison'!E415&lt;='Parameter Ranges for Species'!E$13),1,0)</f>
        <v>1</v>
      </c>
      <c r="X415">
        <f>IF(AND(F415&gt;='Parameter Ranges for Species'!K$13,'Control Data&amp;Habitat Comparison'!F415&lt;='Parameter Ranges for Species'!F$13),1,0)</f>
        <v>1</v>
      </c>
      <c r="Y415">
        <f t="shared" si="20"/>
        <v>5</v>
      </c>
      <c r="AF415">
        <f t="shared" si="18"/>
        <v>1</v>
      </c>
    </row>
    <row r="416" spans="1:33" x14ac:dyDescent="0.25">
      <c r="A416" t="s">
        <v>13</v>
      </c>
      <c r="B416">
        <v>11.5</v>
      </c>
      <c r="C416">
        <v>0</v>
      </c>
      <c r="D416">
        <v>0.12572925348255745</v>
      </c>
      <c r="E416">
        <v>96</v>
      </c>
      <c r="F416">
        <v>3</v>
      </c>
      <c r="H416">
        <f>IF(AND(B416&gt;='Parameter Ranges for Species'!G$16,'Control Data&amp;Habitat Comparison'!B416&lt;='Parameter Ranges for Species'!B$16),1,0)</f>
        <v>1</v>
      </c>
      <c r="I416">
        <f>IF(AND(C416&gt;='Parameter Ranges for Species'!H$16,'Control Data&amp;Habitat Comparison'!C416&lt;='Parameter Ranges for Species'!C$16),1,0)</f>
        <v>1</v>
      </c>
      <c r="J416">
        <f>IF(AND(D416&gt;='Parameter Ranges for Species'!I$16,'Control Data&amp;Habitat Comparison'!D416&lt;='Parameter Ranges for Species'!D$16),1,0)</f>
        <v>1</v>
      </c>
      <c r="K416">
        <f>IF(AND(E416&gt;='Parameter Ranges for Species'!J$16,'Control Data&amp;Habitat Comparison'!E416&lt;='Parameter Ranges for Species'!E$16),1,0)</f>
        <v>1</v>
      </c>
      <c r="L416">
        <f>IF(AND(F416&gt;='Parameter Ranges for Species'!K$16,'Control Data&amp;Habitat Comparison'!F416&lt;='Parameter Ranges for Species'!F$16),1,0)</f>
        <v>1</v>
      </c>
      <c r="M416">
        <f t="shared" si="19"/>
        <v>5</v>
      </c>
      <c r="T416">
        <f>IF(AND(B416&gt;='Parameter Ranges for Species'!G$13,'Control Data&amp;Habitat Comparison'!B416&lt;='Parameter Ranges for Species'!B$13),1,0)</f>
        <v>1</v>
      </c>
      <c r="U416">
        <f>IF(AND(C416&gt;='Parameter Ranges for Species'!H$13,'Control Data&amp;Habitat Comparison'!C416&lt;='Parameter Ranges for Species'!C$13),1,0)</f>
        <v>1</v>
      </c>
      <c r="V416">
        <f>IF(AND(D416&gt;='Parameter Ranges for Species'!I$13,'Control Data&amp;Habitat Comparison'!D416&lt;='Parameter Ranges for Species'!D$13),1,0)</f>
        <v>1</v>
      </c>
      <c r="W416">
        <f>IF(AND(E416&gt;='Parameter Ranges for Species'!J$13,'Control Data&amp;Habitat Comparison'!E416&lt;='Parameter Ranges for Species'!E$13),1,0)</f>
        <v>1</v>
      </c>
      <c r="X416">
        <f>IF(AND(F416&gt;='Parameter Ranges for Species'!K$13,'Control Data&amp;Habitat Comparison'!F416&lt;='Parameter Ranges for Species'!F$13),1,0)</f>
        <v>1</v>
      </c>
      <c r="Y416">
        <f t="shared" si="20"/>
        <v>5</v>
      </c>
      <c r="AF416">
        <f t="shared" si="18"/>
        <v>1</v>
      </c>
    </row>
    <row r="417" spans="1:32" x14ac:dyDescent="0.25">
      <c r="A417" t="s">
        <v>13</v>
      </c>
      <c r="B417">
        <v>29</v>
      </c>
      <c r="C417">
        <v>0</v>
      </c>
      <c r="D417">
        <v>0.42171687105607814</v>
      </c>
      <c r="E417">
        <v>94</v>
      </c>
      <c r="F417">
        <v>3</v>
      </c>
      <c r="H417">
        <f>IF(AND(B417&gt;='Parameter Ranges for Species'!G$16,'Control Data&amp;Habitat Comparison'!B417&lt;='Parameter Ranges for Species'!B$16),1,0)</f>
        <v>1</v>
      </c>
      <c r="I417">
        <f>IF(AND(C417&gt;='Parameter Ranges for Species'!H$16,'Control Data&amp;Habitat Comparison'!C417&lt;='Parameter Ranges for Species'!C$16),1,0)</f>
        <v>1</v>
      </c>
      <c r="J417">
        <f>IF(AND(D417&gt;='Parameter Ranges for Species'!I$16,'Control Data&amp;Habitat Comparison'!D417&lt;='Parameter Ranges for Species'!D$16),1,0)</f>
        <v>1</v>
      </c>
      <c r="K417">
        <f>IF(AND(E417&gt;='Parameter Ranges for Species'!J$16,'Control Data&amp;Habitat Comparison'!E417&lt;='Parameter Ranges for Species'!E$16),1,0)</f>
        <v>1</v>
      </c>
      <c r="L417">
        <f>IF(AND(F417&gt;='Parameter Ranges for Species'!K$16,'Control Data&amp;Habitat Comparison'!F417&lt;='Parameter Ranges for Species'!F$16),1,0)</f>
        <v>1</v>
      </c>
      <c r="M417">
        <f t="shared" si="19"/>
        <v>5</v>
      </c>
      <c r="T417">
        <f>IF(AND(B417&gt;='Parameter Ranges for Species'!G$13,'Control Data&amp;Habitat Comparison'!B417&lt;='Parameter Ranges for Species'!B$13),1,0)</f>
        <v>1</v>
      </c>
      <c r="U417">
        <f>IF(AND(C417&gt;='Parameter Ranges for Species'!H$13,'Control Data&amp;Habitat Comparison'!C417&lt;='Parameter Ranges for Species'!C$13),1,0)</f>
        <v>1</v>
      </c>
      <c r="V417">
        <f>IF(AND(D417&gt;='Parameter Ranges for Species'!I$13,'Control Data&amp;Habitat Comparison'!D417&lt;='Parameter Ranges for Species'!D$13),1,0)</f>
        <v>1</v>
      </c>
      <c r="W417">
        <f>IF(AND(E417&gt;='Parameter Ranges for Species'!J$13,'Control Data&amp;Habitat Comparison'!E417&lt;='Parameter Ranges for Species'!E$13),1,0)</f>
        <v>1</v>
      </c>
      <c r="X417">
        <f>IF(AND(F417&gt;='Parameter Ranges for Species'!K$13,'Control Data&amp;Habitat Comparison'!F417&lt;='Parameter Ranges for Species'!F$13),1,0)</f>
        <v>1</v>
      </c>
      <c r="Y417">
        <f t="shared" si="20"/>
        <v>5</v>
      </c>
      <c r="AF417">
        <f t="shared" si="18"/>
        <v>1</v>
      </c>
    </row>
    <row r="418" spans="1:32" x14ac:dyDescent="0.25">
      <c r="A418" t="s">
        <v>13</v>
      </c>
      <c r="B418">
        <v>27</v>
      </c>
      <c r="C418">
        <v>0</v>
      </c>
      <c r="D418">
        <v>0.41647815216097156</v>
      </c>
      <c r="E418">
        <v>95</v>
      </c>
      <c r="F418">
        <v>3</v>
      </c>
      <c r="H418">
        <f>IF(AND(B418&gt;='Parameter Ranges for Species'!G$16,'Control Data&amp;Habitat Comparison'!B418&lt;='Parameter Ranges for Species'!B$16),1,0)</f>
        <v>1</v>
      </c>
      <c r="I418">
        <f>IF(AND(C418&gt;='Parameter Ranges for Species'!H$16,'Control Data&amp;Habitat Comparison'!C418&lt;='Parameter Ranges for Species'!C$16),1,0)</f>
        <v>1</v>
      </c>
      <c r="J418">
        <f>IF(AND(D418&gt;='Parameter Ranges for Species'!I$16,'Control Data&amp;Habitat Comparison'!D418&lt;='Parameter Ranges for Species'!D$16),1,0)</f>
        <v>1</v>
      </c>
      <c r="K418">
        <f>IF(AND(E418&gt;='Parameter Ranges for Species'!J$16,'Control Data&amp;Habitat Comparison'!E418&lt;='Parameter Ranges for Species'!E$16),1,0)</f>
        <v>1</v>
      </c>
      <c r="L418">
        <f>IF(AND(F418&gt;='Parameter Ranges for Species'!K$16,'Control Data&amp;Habitat Comparison'!F418&lt;='Parameter Ranges for Species'!F$16),1,0)</f>
        <v>1</v>
      </c>
      <c r="M418">
        <f t="shared" si="19"/>
        <v>5</v>
      </c>
      <c r="T418">
        <f>IF(AND(B418&gt;='Parameter Ranges for Species'!G$13,'Control Data&amp;Habitat Comparison'!B418&lt;='Parameter Ranges for Species'!B$13),1,0)</f>
        <v>1</v>
      </c>
      <c r="U418">
        <f>IF(AND(C418&gt;='Parameter Ranges for Species'!H$13,'Control Data&amp;Habitat Comparison'!C418&lt;='Parameter Ranges for Species'!C$13),1,0)</f>
        <v>1</v>
      </c>
      <c r="V418">
        <f>IF(AND(D418&gt;='Parameter Ranges for Species'!I$13,'Control Data&amp;Habitat Comparison'!D418&lt;='Parameter Ranges for Species'!D$13),1,0)</f>
        <v>1</v>
      </c>
      <c r="W418">
        <f>IF(AND(E418&gt;='Parameter Ranges for Species'!J$13,'Control Data&amp;Habitat Comparison'!E418&lt;='Parameter Ranges for Species'!E$13),1,0)</f>
        <v>1</v>
      </c>
      <c r="X418">
        <f>IF(AND(F418&gt;='Parameter Ranges for Species'!K$13,'Control Data&amp;Habitat Comparison'!F418&lt;='Parameter Ranges for Species'!F$13),1,0)</f>
        <v>1</v>
      </c>
      <c r="Y418">
        <f t="shared" si="20"/>
        <v>5</v>
      </c>
      <c r="AF418">
        <f t="shared" si="18"/>
        <v>1</v>
      </c>
    </row>
    <row r="419" spans="1:32" x14ac:dyDescent="0.25">
      <c r="A419" t="s">
        <v>13</v>
      </c>
      <c r="B419">
        <v>20</v>
      </c>
      <c r="C419">
        <v>0</v>
      </c>
      <c r="D419">
        <v>0.16501964519585666</v>
      </c>
      <c r="E419">
        <v>95</v>
      </c>
      <c r="F419">
        <v>4</v>
      </c>
      <c r="H419">
        <f>IF(AND(B419&gt;='Parameter Ranges for Species'!G$16,'Control Data&amp;Habitat Comparison'!B419&lt;='Parameter Ranges for Species'!B$16),1,0)</f>
        <v>1</v>
      </c>
      <c r="I419">
        <f>IF(AND(C419&gt;='Parameter Ranges for Species'!H$16,'Control Data&amp;Habitat Comparison'!C419&lt;='Parameter Ranges for Species'!C$16),1,0)</f>
        <v>1</v>
      </c>
      <c r="J419">
        <f>IF(AND(D419&gt;='Parameter Ranges for Species'!I$16,'Control Data&amp;Habitat Comparison'!D419&lt;='Parameter Ranges for Species'!D$16),1,0)</f>
        <v>1</v>
      </c>
      <c r="K419">
        <f>IF(AND(E419&gt;='Parameter Ranges for Species'!J$16,'Control Data&amp;Habitat Comparison'!E419&lt;='Parameter Ranges for Species'!E$16),1,0)</f>
        <v>1</v>
      </c>
      <c r="L419">
        <f>IF(AND(F419&gt;='Parameter Ranges for Species'!K$16,'Control Data&amp;Habitat Comparison'!F419&lt;='Parameter Ranges for Species'!F$16),1,0)</f>
        <v>1</v>
      </c>
      <c r="M419">
        <f t="shared" si="19"/>
        <v>5</v>
      </c>
      <c r="T419">
        <f>IF(AND(B419&gt;='Parameter Ranges for Species'!G$13,'Control Data&amp;Habitat Comparison'!B419&lt;='Parameter Ranges for Species'!B$13),1,0)</f>
        <v>1</v>
      </c>
      <c r="U419">
        <f>IF(AND(C419&gt;='Parameter Ranges for Species'!H$13,'Control Data&amp;Habitat Comparison'!C419&lt;='Parameter Ranges for Species'!C$13),1,0)</f>
        <v>1</v>
      </c>
      <c r="V419">
        <f>IF(AND(D419&gt;='Parameter Ranges for Species'!I$13,'Control Data&amp;Habitat Comparison'!D419&lt;='Parameter Ranges for Species'!D$13),1,0)</f>
        <v>1</v>
      </c>
      <c r="W419">
        <f>IF(AND(E419&gt;='Parameter Ranges for Species'!J$13,'Control Data&amp;Habitat Comparison'!E419&lt;='Parameter Ranges for Species'!E$13),1,0)</f>
        <v>1</v>
      </c>
      <c r="X419">
        <f>IF(AND(F419&gt;='Parameter Ranges for Species'!K$13,'Control Data&amp;Habitat Comparison'!F419&lt;='Parameter Ranges for Species'!F$13),1,0)</f>
        <v>1</v>
      </c>
      <c r="Y419">
        <f t="shared" si="20"/>
        <v>5</v>
      </c>
      <c r="AF419">
        <f t="shared" si="18"/>
        <v>1</v>
      </c>
    </row>
    <row r="420" spans="1:32" x14ac:dyDescent="0.25">
      <c r="A420" t="s">
        <v>13</v>
      </c>
      <c r="B420">
        <v>5.5</v>
      </c>
      <c r="C420">
        <v>0.12192000000000001</v>
      </c>
      <c r="D420">
        <v>0.40016668651029885</v>
      </c>
      <c r="E420">
        <v>94</v>
      </c>
      <c r="F420">
        <v>3</v>
      </c>
      <c r="H420">
        <f>IF(AND(B420&gt;='Parameter Ranges for Species'!G$16,'Control Data&amp;Habitat Comparison'!B420&lt;='Parameter Ranges for Species'!B$16),1,0)</f>
        <v>0</v>
      </c>
      <c r="I420">
        <f>IF(AND(C420&gt;='Parameter Ranges for Species'!H$16,'Control Data&amp;Habitat Comparison'!C420&lt;='Parameter Ranges for Species'!C$16),1,0)</f>
        <v>1</v>
      </c>
      <c r="J420">
        <f>IF(AND(D420&gt;='Parameter Ranges for Species'!I$16,'Control Data&amp;Habitat Comparison'!D420&lt;='Parameter Ranges for Species'!D$16),1,0)</f>
        <v>1</v>
      </c>
      <c r="K420">
        <f>IF(AND(E420&gt;='Parameter Ranges for Species'!J$16,'Control Data&amp;Habitat Comparison'!E420&lt;='Parameter Ranges for Species'!E$16),1,0)</f>
        <v>1</v>
      </c>
      <c r="L420">
        <f>IF(AND(F420&gt;='Parameter Ranges for Species'!K$16,'Control Data&amp;Habitat Comparison'!F420&lt;='Parameter Ranges for Species'!F$16),1,0)</f>
        <v>1</v>
      </c>
      <c r="M420">
        <f t="shared" si="19"/>
        <v>4</v>
      </c>
      <c r="T420">
        <f>IF(AND(B420&gt;='Parameter Ranges for Species'!G$13,'Control Data&amp;Habitat Comparison'!B420&lt;='Parameter Ranges for Species'!B$13),1,0)</f>
        <v>1</v>
      </c>
      <c r="U420">
        <f>IF(AND(C420&gt;='Parameter Ranges for Species'!H$13,'Control Data&amp;Habitat Comparison'!C420&lt;='Parameter Ranges for Species'!C$13),1,0)</f>
        <v>1</v>
      </c>
      <c r="V420">
        <f>IF(AND(D420&gt;='Parameter Ranges for Species'!I$13,'Control Data&amp;Habitat Comparison'!D420&lt;='Parameter Ranges for Species'!D$13),1,0)</f>
        <v>1</v>
      </c>
      <c r="W420">
        <f>IF(AND(E420&gt;='Parameter Ranges for Species'!J$13,'Control Data&amp;Habitat Comparison'!E420&lt;='Parameter Ranges for Species'!E$13),1,0)</f>
        <v>1</v>
      </c>
      <c r="X420">
        <f>IF(AND(F420&gt;='Parameter Ranges for Species'!K$13,'Control Data&amp;Habitat Comparison'!F420&lt;='Parameter Ranges for Species'!F$13),1,0)</f>
        <v>1</v>
      </c>
      <c r="Y420">
        <f t="shared" si="20"/>
        <v>5</v>
      </c>
      <c r="AF420">
        <f t="shared" si="18"/>
        <v>1</v>
      </c>
    </row>
    <row r="421" spans="1:32" x14ac:dyDescent="0.25">
      <c r="A421" t="s">
        <v>13</v>
      </c>
      <c r="B421">
        <v>16</v>
      </c>
      <c r="C421">
        <v>0</v>
      </c>
      <c r="D421">
        <v>0.2933682581259674</v>
      </c>
      <c r="E421">
        <v>95</v>
      </c>
      <c r="F421">
        <v>4</v>
      </c>
      <c r="H421">
        <f>IF(AND(B421&gt;='Parameter Ranges for Species'!G$16,'Control Data&amp;Habitat Comparison'!B421&lt;='Parameter Ranges for Species'!B$16),1,0)</f>
        <v>1</v>
      </c>
      <c r="I421">
        <f>IF(AND(C421&gt;='Parameter Ranges for Species'!H$16,'Control Data&amp;Habitat Comparison'!C421&lt;='Parameter Ranges for Species'!C$16),1,0)</f>
        <v>1</v>
      </c>
      <c r="J421">
        <f>IF(AND(D421&gt;='Parameter Ranges for Species'!I$16,'Control Data&amp;Habitat Comparison'!D421&lt;='Parameter Ranges for Species'!D$16),1,0)</f>
        <v>1</v>
      </c>
      <c r="K421">
        <f>IF(AND(E421&gt;='Parameter Ranges for Species'!J$16,'Control Data&amp;Habitat Comparison'!E421&lt;='Parameter Ranges for Species'!E$16),1,0)</f>
        <v>1</v>
      </c>
      <c r="L421">
        <f>IF(AND(F421&gt;='Parameter Ranges for Species'!K$16,'Control Data&amp;Habitat Comparison'!F421&lt;='Parameter Ranges for Species'!F$16),1,0)</f>
        <v>1</v>
      </c>
      <c r="M421">
        <f t="shared" si="19"/>
        <v>5</v>
      </c>
      <c r="T421">
        <f>IF(AND(B421&gt;='Parameter Ranges for Species'!G$13,'Control Data&amp;Habitat Comparison'!B421&lt;='Parameter Ranges for Species'!B$13),1,0)</f>
        <v>1</v>
      </c>
      <c r="U421">
        <f>IF(AND(C421&gt;='Parameter Ranges for Species'!H$13,'Control Data&amp;Habitat Comparison'!C421&lt;='Parameter Ranges for Species'!C$13),1,0)</f>
        <v>1</v>
      </c>
      <c r="V421">
        <f>IF(AND(D421&gt;='Parameter Ranges for Species'!I$13,'Control Data&amp;Habitat Comparison'!D421&lt;='Parameter Ranges for Species'!D$13),1,0)</f>
        <v>1</v>
      </c>
      <c r="W421">
        <f>IF(AND(E421&gt;='Parameter Ranges for Species'!J$13,'Control Data&amp;Habitat Comparison'!E421&lt;='Parameter Ranges for Species'!E$13),1,0)</f>
        <v>1</v>
      </c>
      <c r="X421">
        <f>IF(AND(F421&gt;='Parameter Ranges for Species'!K$13,'Control Data&amp;Habitat Comparison'!F421&lt;='Parameter Ranges for Species'!F$13),1,0)</f>
        <v>1</v>
      </c>
      <c r="Y421">
        <f t="shared" si="20"/>
        <v>5</v>
      </c>
      <c r="AF421">
        <f t="shared" si="18"/>
        <v>1</v>
      </c>
    </row>
    <row r="422" spans="1:32" x14ac:dyDescent="0.25">
      <c r="A422" t="s">
        <v>13</v>
      </c>
      <c r="B422">
        <v>5</v>
      </c>
      <c r="C422">
        <v>0.42671999999999999</v>
      </c>
      <c r="D422">
        <v>7.5961423979045123E-2</v>
      </c>
      <c r="E422">
        <v>90</v>
      </c>
      <c r="F422">
        <v>6</v>
      </c>
      <c r="H422">
        <f>IF(AND(B422&gt;='Parameter Ranges for Species'!G$16,'Control Data&amp;Habitat Comparison'!B422&lt;='Parameter Ranges for Species'!B$16),1,0)</f>
        <v>0</v>
      </c>
      <c r="I422">
        <f>IF(AND(C422&gt;='Parameter Ranges for Species'!H$16,'Control Data&amp;Habitat Comparison'!C422&lt;='Parameter Ranges for Species'!C$16),1,0)</f>
        <v>0</v>
      </c>
      <c r="J422">
        <f>IF(AND(D422&gt;='Parameter Ranges for Species'!I$16,'Control Data&amp;Habitat Comparison'!D422&lt;='Parameter Ranges for Species'!D$16),1,0)</f>
        <v>0</v>
      </c>
      <c r="K422">
        <f>IF(AND(E422&gt;='Parameter Ranges for Species'!J$16,'Control Data&amp;Habitat Comparison'!E422&lt;='Parameter Ranges for Species'!E$16),1,0)</f>
        <v>1</v>
      </c>
      <c r="L422">
        <f>IF(AND(F422&gt;='Parameter Ranges for Species'!K$16,'Control Data&amp;Habitat Comparison'!F422&lt;='Parameter Ranges for Species'!F$16),1,0)</f>
        <v>0</v>
      </c>
      <c r="M422">
        <f t="shared" si="19"/>
        <v>1</v>
      </c>
      <c r="T422">
        <f>IF(AND(B422&gt;='Parameter Ranges for Species'!G$13,'Control Data&amp;Habitat Comparison'!B422&lt;='Parameter Ranges for Species'!B$13),1,0)</f>
        <v>1</v>
      </c>
      <c r="U422">
        <f>IF(AND(C422&gt;='Parameter Ranges for Species'!H$13,'Control Data&amp;Habitat Comparison'!C422&lt;='Parameter Ranges for Species'!C$13),1,0)</f>
        <v>0</v>
      </c>
      <c r="V422">
        <f>IF(AND(D422&gt;='Parameter Ranges for Species'!I$13,'Control Data&amp;Habitat Comparison'!D422&lt;='Parameter Ranges for Species'!D$13),1,0)</f>
        <v>1</v>
      </c>
      <c r="W422">
        <f>IF(AND(E422&gt;='Parameter Ranges for Species'!J$13,'Control Data&amp;Habitat Comparison'!E422&lt;='Parameter Ranges for Species'!E$13),1,0)</f>
        <v>1</v>
      </c>
      <c r="X422">
        <f>IF(AND(F422&gt;='Parameter Ranges for Species'!K$13,'Control Data&amp;Habitat Comparison'!F422&lt;='Parameter Ranges for Species'!F$13),1,0)</f>
        <v>1</v>
      </c>
      <c r="Y422">
        <f t="shared" si="20"/>
        <v>4</v>
      </c>
      <c r="AF422">
        <f t="shared" si="18"/>
        <v>0</v>
      </c>
    </row>
    <row r="423" spans="1:32" x14ac:dyDescent="0.25">
      <c r="A423" t="s">
        <v>13</v>
      </c>
      <c r="B423">
        <v>13.5</v>
      </c>
      <c r="C423">
        <v>0.30480000000000002</v>
      </c>
      <c r="D423">
        <v>0.37456840100011907</v>
      </c>
      <c r="E423">
        <v>85</v>
      </c>
      <c r="F423">
        <v>6</v>
      </c>
      <c r="H423">
        <f>IF(AND(B423&gt;='Parameter Ranges for Species'!G$16,'Control Data&amp;Habitat Comparison'!B423&lt;='Parameter Ranges for Species'!B$16),1,0)</f>
        <v>1</v>
      </c>
      <c r="I423">
        <f>IF(AND(C423&gt;='Parameter Ranges for Species'!H$16,'Control Data&amp;Habitat Comparison'!C423&lt;='Parameter Ranges for Species'!C$16),1,0)</f>
        <v>1</v>
      </c>
      <c r="J423">
        <f>IF(AND(D423&gt;='Parameter Ranges for Species'!I$16,'Control Data&amp;Habitat Comparison'!D423&lt;='Parameter Ranges for Species'!D$16),1,0)</f>
        <v>1</v>
      </c>
      <c r="K423">
        <f>IF(AND(E423&gt;='Parameter Ranges for Species'!J$16,'Control Data&amp;Habitat Comparison'!E423&lt;='Parameter Ranges for Species'!E$16),1,0)</f>
        <v>1</v>
      </c>
      <c r="L423">
        <f>IF(AND(F423&gt;='Parameter Ranges for Species'!K$16,'Control Data&amp;Habitat Comparison'!F423&lt;='Parameter Ranges for Species'!F$16),1,0)</f>
        <v>0</v>
      </c>
      <c r="M423">
        <f t="shared" si="19"/>
        <v>4</v>
      </c>
      <c r="T423">
        <f>IF(AND(B423&gt;='Parameter Ranges for Species'!G$13,'Control Data&amp;Habitat Comparison'!B423&lt;='Parameter Ranges for Species'!B$13),1,0)</f>
        <v>1</v>
      </c>
      <c r="U423">
        <f>IF(AND(C423&gt;='Parameter Ranges for Species'!H$13,'Control Data&amp;Habitat Comparison'!C423&lt;='Parameter Ranges for Species'!C$13),1,0)</f>
        <v>1</v>
      </c>
      <c r="V423">
        <f>IF(AND(D423&gt;='Parameter Ranges for Species'!I$13,'Control Data&amp;Habitat Comparison'!D423&lt;='Parameter Ranges for Species'!D$13),1,0)</f>
        <v>1</v>
      </c>
      <c r="W423">
        <f>IF(AND(E423&gt;='Parameter Ranges for Species'!J$13,'Control Data&amp;Habitat Comparison'!E423&lt;='Parameter Ranges for Species'!E$13),1,0)</f>
        <v>1</v>
      </c>
      <c r="X423">
        <f>IF(AND(F423&gt;='Parameter Ranges for Species'!K$13,'Control Data&amp;Habitat Comparison'!F423&lt;='Parameter Ranges for Species'!F$13),1,0)</f>
        <v>1</v>
      </c>
      <c r="Y423">
        <f t="shared" si="20"/>
        <v>5</v>
      </c>
      <c r="AF423">
        <f t="shared" si="18"/>
        <v>1</v>
      </c>
    </row>
    <row r="424" spans="1:32" x14ac:dyDescent="0.25">
      <c r="A424" t="s">
        <v>13</v>
      </c>
      <c r="B424">
        <v>11.5</v>
      </c>
      <c r="C424">
        <v>0</v>
      </c>
      <c r="D424">
        <v>0.30384569591618049</v>
      </c>
      <c r="E424">
        <v>94</v>
      </c>
      <c r="F424">
        <v>6</v>
      </c>
      <c r="H424">
        <f>IF(AND(B424&gt;='Parameter Ranges for Species'!G$16,'Control Data&amp;Habitat Comparison'!B424&lt;='Parameter Ranges for Species'!B$16),1,0)</f>
        <v>1</v>
      </c>
      <c r="I424">
        <f>IF(AND(C424&gt;='Parameter Ranges for Species'!H$16,'Control Data&amp;Habitat Comparison'!C424&lt;='Parameter Ranges for Species'!C$16),1,0)</f>
        <v>1</v>
      </c>
      <c r="J424">
        <f>IF(AND(D424&gt;='Parameter Ranges for Species'!I$16,'Control Data&amp;Habitat Comparison'!D424&lt;='Parameter Ranges for Species'!D$16),1,0)</f>
        <v>1</v>
      </c>
      <c r="K424">
        <f>IF(AND(E424&gt;='Parameter Ranges for Species'!J$16,'Control Data&amp;Habitat Comparison'!E424&lt;='Parameter Ranges for Species'!E$16),1,0)</f>
        <v>1</v>
      </c>
      <c r="L424">
        <f>IF(AND(F424&gt;='Parameter Ranges for Species'!K$16,'Control Data&amp;Habitat Comparison'!F424&lt;='Parameter Ranges for Species'!F$16),1,0)</f>
        <v>0</v>
      </c>
      <c r="M424">
        <f t="shared" si="19"/>
        <v>4</v>
      </c>
      <c r="T424">
        <f>IF(AND(B424&gt;='Parameter Ranges for Species'!G$13,'Control Data&amp;Habitat Comparison'!B424&lt;='Parameter Ranges for Species'!B$13),1,0)</f>
        <v>1</v>
      </c>
      <c r="U424">
        <f>IF(AND(C424&gt;='Parameter Ranges for Species'!H$13,'Control Data&amp;Habitat Comparison'!C424&lt;='Parameter Ranges for Species'!C$13),1,0)</f>
        <v>1</v>
      </c>
      <c r="V424">
        <f>IF(AND(D424&gt;='Parameter Ranges for Species'!I$13,'Control Data&amp;Habitat Comparison'!D424&lt;='Parameter Ranges for Species'!D$13),1,0)</f>
        <v>1</v>
      </c>
      <c r="W424">
        <f>IF(AND(E424&gt;='Parameter Ranges for Species'!J$13,'Control Data&amp;Habitat Comparison'!E424&lt;='Parameter Ranges for Species'!E$13),1,0)</f>
        <v>1</v>
      </c>
      <c r="X424">
        <f>IF(AND(F424&gt;='Parameter Ranges for Species'!K$13,'Control Data&amp;Habitat Comparison'!F424&lt;='Parameter Ranges for Species'!F$13),1,0)</f>
        <v>1</v>
      </c>
      <c r="Y424">
        <f t="shared" si="20"/>
        <v>5</v>
      </c>
      <c r="AF424">
        <f t="shared" si="18"/>
        <v>1</v>
      </c>
    </row>
    <row r="425" spans="1:32" x14ac:dyDescent="0.25">
      <c r="A425" t="s">
        <v>13</v>
      </c>
      <c r="B425">
        <v>11</v>
      </c>
      <c r="C425">
        <v>0.15240000000000001</v>
      </c>
      <c r="D425">
        <v>0.17549708298606978</v>
      </c>
      <c r="E425">
        <v>96</v>
      </c>
      <c r="F425">
        <v>3</v>
      </c>
      <c r="H425">
        <f>IF(AND(B425&gt;='Parameter Ranges for Species'!G$16,'Control Data&amp;Habitat Comparison'!B425&lt;='Parameter Ranges for Species'!B$16),1,0)</f>
        <v>1</v>
      </c>
      <c r="I425">
        <f>IF(AND(C425&gt;='Parameter Ranges for Species'!H$16,'Control Data&amp;Habitat Comparison'!C425&lt;='Parameter Ranges for Species'!C$16),1,0)</f>
        <v>1</v>
      </c>
      <c r="J425">
        <f>IF(AND(D425&gt;='Parameter Ranges for Species'!I$16,'Control Data&amp;Habitat Comparison'!D425&lt;='Parameter Ranges for Species'!D$16),1,0)</f>
        <v>1</v>
      </c>
      <c r="K425">
        <f>IF(AND(E425&gt;='Parameter Ranges for Species'!J$16,'Control Data&amp;Habitat Comparison'!E425&lt;='Parameter Ranges for Species'!E$16),1,0)</f>
        <v>1</v>
      </c>
      <c r="L425">
        <f>IF(AND(F425&gt;='Parameter Ranges for Species'!K$16,'Control Data&amp;Habitat Comparison'!F425&lt;='Parameter Ranges for Species'!F$16),1,0)</f>
        <v>1</v>
      </c>
      <c r="M425">
        <f t="shared" si="19"/>
        <v>5</v>
      </c>
      <c r="T425">
        <f>IF(AND(B425&gt;='Parameter Ranges for Species'!G$13,'Control Data&amp;Habitat Comparison'!B425&lt;='Parameter Ranges for Species'!B$13),1,0)</f>
        <v>1</v>
      </c>
      <c r="U425">
        <f>IF(AND(C425&gt;='Parameter Ranges for Species'!H$13,'Control Data&amp;Habitat Comparison'!C425&lt;='Parameter Ranges for Species'!C$13),1,0)</f>
        <v>1</v>
      </c>
      <c r="V425">
        <f>IF(AND(D425&gt;='Parameter Ranges for Species'!I$13,'Control Data&amp;Habitat Comparison'!D425&lt;='Parameter Ranges for Species'!D$13),1,0)</f>
        <v>1</v>
      </c>
      <c r="W425">
        <f>IF(AND(E425&gt;='Parameter Ranges for Species'!J$13,'Control Data&amp;Habitat Comparison'!E425&lt;='Parameter Ranges for Species'!E$13),1,0)</f>
        <v>1</v>
      </c>
      <c r="X425">
        <f>IF(AND(F425&gt;='Parameter Ranges for Species'!K$13,'Control Data&amp;Habitat Comparison'!F425&lt;='Parameter Ranges for Species'!F$13),1,0)</f>
        <v>1</v>
      </c>
      <c r="Y425">
        <f t="shared" si="20"/>
        <v>5</v>
      </c>
      <c r="AF425">
        <f t="shared" si="18"/>
        <v>1</v>
      </c>
    </row>
    <row r="426" spans="1:32" x14ac:dyDescent="0.25">
      <c r="A426" t="s">
        <v>13</v>
      </c>
      <c r="B426">
        <v>22</v>
      </c>
      <c r="C426">
        <v>0.12192000000000001</v>
      </c>
      <c r="D426">
        <v>0.47612811048934389</v>
      </c>
      <c r="E426">
        <v>94</v>
      </c>
      <c r="F426">
        <v>6</v>
      </c>
      <c r="H426">
        <f>IF(AND(B426&gt;='Parameter Ranges for Species'!G$16,'Control Data&amp;Habitat Comparison'!B426&lt;='Parameter Ranges for Species'!B$16),1,0)</f>
        <v>1</v>
      </c>
      <c r="I426">
        <f>IF(AND(C426&gt;='Parameter Ranges for Species'!H$16,'Control Data&amp;Habitat Comparison'!C426&lt;='Parameter Ranges for Species'!C$16),1,0)</f>
        <v>1</v>
      </c>
      <c r="J426">
        <f>IF(AND(D426&gt;='Parameter Ranges for Species'!I$16,'Control Data&amp;Habitat Comparison'!D426&lt;='Parameter Ranges for Species'!D$16),1,0)</f>
        <v>1</v>
      </c>
      <c r="K426">
        <f>IF(AND(E426&gt;='Parameter Ranges for Species'!J$16,'Control Data&amp;Habitat Comparison'!E426&lt;='Parameter Ranges for Species'!E$16),1,0)</f>
        <v>1</v>
      </c>
      <c r="L426">
        <f>IF(AND(F426&gt;='Parameter Ranges for Species'!K$16,'Control Data&amp;Habitat Comparison'!F426&lt;='Parameter Ranges for Species'!F$16),1,0)</f>
        <v>0</v>
      </c>
      <c r="M426">
        <f t="shared" si="19"/>
        <v>4</v>
      </c>
      <c r="T426">
        <f>IF(AND(B426&gt;='Parameter Ranges for Species'!G$13,'Control Data&amp;Habitat Comparison'!B426&lt;='Parameter Ranges for Species'!B$13),1,0)</f>
        <v>1</v>
      </c>
      <c r="U426">
        <f>IF(AND(C426&gt;='Parameter Ranges for Species'!H$13,'Control Data&amp;Habitat Comparison'!C426&lt;='Parameter Ranges for Species'!C$13),1,0)</f>
        <v>1</v>
      </c>
      <c r="V426">
        <f>IF(AND(D426&gt;='Parameter Ranges for Species'!I$13,'Control Data&amp;Habitat Comparison'!D426&lt;='Parameter Ranges for Species'!D$13),1,0)</f>
        <v>1</v>
      </c>
      <c r="W426">
        <f>IF(AND(E426&gt;='Parameter Ranges for Species'!J$13,'Control Data&amp;Habitat Comparison'!E426&lt;='Parameter Ranges for Species'!E$13),1,0)</f>
        <v>1</v>
      </c>
      <c r="X426">
        <f>IF(AND(F426&gt;='Parameter Ranges for Species'!K$13,'Control Data&amp;Habitat Comparison'!F426&lt;='Parameter Ranges for Species'!F$13),1,0)</f>
        <v>1</v>
      </c>
      <c r="Y426">
        <f t="shared" si="20"/>
        <v>5</v>
      </c>
      <c r="AF426">
        <f t="shared" si="18"/>
        <v>1</v>
      </c>
    </row>
    <row r="427" spans="1:32" x14ac:dyDescent="0.25">
      <c r="A427" t="s">
        <v>13</v>
      </c>
      <c r="B427">
        <v>29</v>
      </c>
      <c r="C427">
        <v>0</v>
      </c>
      <c r="D427">
        <v>0.47612811048934389</v>
      </c>
      <c r="E427">
        <v>96</v>
      </c>
      <c r="F427">
        <v>1</v>
      </c>
      <c r="H427">
        <f>IF(AND(B427&gt;='Parameter Ranges for Species'!G$16,'Control Data&amp;Habitat Comparison'!B427&lt;='Parameter Ranges for Species'!B$16),1,0)</f>
        <v>1</v>
      </c>
      <c r="I427">
        <f>IF(AND(C427&gt;='Parameter Ranges for Species'!H$16,'Control Data&amp;Habitat Comparison'!C427&lt;='Parameter Ranges for Species'!C$16),1,0)</f>
        <v>1</v>
      </c>
      <c r="J427">
        <f>IF(AND(D427&gt;='Parameter Ranges for Species'!I$16,'Control Data&amp;Habitat Comparison'!D427&lt;='Parameter Ranges for Species'!D$16),1,0)</f>
        <v>1</v>
      </c>
      <c r="K427">
        <f>IF(AND(E427&gt;='Parameter Ranges for Species'!J$16,'Control Data&amp;Habitat Comparison'!E427&lt;='Parameter Ranges for Species'!E$16),1,0)</f>
        <v>1</v>
      </c>
      <c r="L427">
        <f>IF(AND(F427&gt;='Parameter Ranges for Species'!K$16,'Control Data&amp;Habitat Comparison'!F427&lt;='Parameter Ranges for Species'!F$16),1,0)</f>
        <v>1</v>
      </c>
      <c r="M427">
        <f t="shared" si="19"/>
        <v>5</v>
      </c>
      <c r="T427">
        <f>IF(AND(B427&gt;='Parameter Ranges for Species'!G$13,'Control Data&amp;Habitat Comparison'!B427&lt;='Parameter Ranges for Species'!B$13),1,0)</f>
        <v>1</v>
      </c>
      <c r="U427">
        <f>IF(AND(C427&gt;='Parameter Ranges for Species'!H$13,'Control Data&amp;Habitat Comparison'!C427&lt;='Parameter Ranges for Species'!C$13),1,0)</f>
        <v>1</v>
      </c>
      <c r="V427">
        <f>IF(AND(D427&gt;='Parameter Ranges for Species'!I$13,'Control Data&amp;Habitat Comparison'!D427&lt;='Parameter Ranges for Species'!D$13),1,0)</f>
        <v>1</v>
      </c>
      <c r="W427">
        <f>IF(AND(E427&gt;='Parameter Ranges for Species'!J$13,'Control Data&amp;Habitat Comparison'!E427&lt;='Parameter Ranges for Species'!E$13),1,0)</f>
        <v>1</v>
      </c>
      <c r="X427">
        <f>IF(AND(F427&gt;='Parameter Ranges for Species'!K$13,'Control Data&amp;Habitat Comparison'!F427&lt;='Parameter Ranges for Species'!F$13),1,0)</f>
        <v>1</v>
      </c>
      <c r="Y427">
        <f t="shared" si="20"/>
        <v>5</v>
      </c>
      <c r="AF427">
        <f t="shared" si="18"/>
        <v>1</v>
      </c>
    </row>
    <row r="428" spans="1:32" x14ac:dyDescent="0.25">
      <c r="A428" t="s">
        <v>13</v>
      </c>
      <c r="B428">
        <v>26.5</v>
      </c>
      <c r="C428">
        <v>0</v>
      </c>
      <c r="D428">
        <v>0.43683771877604471</v>
      </c>
      <c r="E428">
        <v>96</v>
      </c>
      <c r="F428">
        <v>3</v>
      </c>
      <c r="H428">
        <f>IF(AND(B428&gt;='Parameter Ranges for Species'!G$16,'Control Data&amp;Habitat Comparison'!B428&lt;='Parameter Ranges for Species'!B$16),1,0)</f>
        <v>1</v>
      </c>
      <c r="I428">
        <f>IF(AND(C428&gt;='Parameter Ranges for Species'!H$16,'Control Data&amp;Habitat Comparison'!C428&lt;='Parameter Ranges for Species'!C$16),1,0)</f>
        <v>1</v>
      </c>
      <c r="J428">
        <f>IF(AND(D428&gt;='Parameter Ranges for Species'!I$16,'Control Data&amp;Habitat Comparison'!D428&lt;='Parameter Ranges for Species'!D$16),1,0)</f>
        <v>1</v>
      </c>
      <c r="K428">
        <f>IF(AND(E428&gt;='Parameter Ranges for Species'!J$16,'Control Data&amp;Habitat Comparison'!E428&lt;='Parameter Ranges for Species'!E$16),1,0)</f>
        <v>1</v>
      </c>
      <c r="L428">
        <f>IF(AND(F428&gt;='Parameter Ranges for Species'!K$16,'Control Data&amp;Habitat Comparison'!F428&lt;='Parameter Ranges for Species'!F$16),1,0)</f>
        <v>1</v>
      </c>
      <c r="M428">
        <f t="shared" si="19"/>
        <v>5</v>
      </c>
      <c r="T428">
        <f>IF(AND(B428&gt;='Parameter Ranges for Species'!G$13,'Control Data&amp;Habitat Comparison'!B428&lt;='Parameter Ranges for Species'!B$13),1,0)</f>
        <v>1</v>
      </c>
      <c r="U428">
        <f>IF(AND(C428&gt;='Parameter Ranges for Species'!H$13,'Control Data&amp;Habitat Comparison'!C428&lt;='Parameter Ranges for Species'!C$13),1,0)</f>
        <v>1</v>
      </c>
      <c r="V428">
        <f>IF(AND(D428&gt;='Parameter Ranges for Species'!I$13,'Control Data&amp;Habitat Comparison'!D428&lt;='Parameter Ranges for Species'!D$13),1,0)</f>
        <v>1</v>
      </c>
      <c r="W428">
        <f>IF(AND(E428&gt;='Parameter Ranges for Species'!J$13,'Control Data&amp;Habitat Comparison'!E428&lt;='Parameter Ranges for Species'!E$13),1,0)</f>
        <v>1</v>
      </c>
      <c r="X428">
        <f>IF(AND(F428&gt;='Parameter Ranges for Species'!K$13,'Control Data&amp;Habitat Comparison'!F428&lt;='Parameter Ranges for Species'!F$13),1,0)</f>
        <v>1</v>
      </c>
      <c r="Y428">
        <f t="shared" si="20"/>
        <v>5</v>
      </c>
      <c r="AF428">
        <f t="shared" si="18"/>
        <v>1</v>
      </c>
    </row>
    <row r="429" spans="1:32" x14ac:dyDescent="0.25">
      <c r="A429" t="s">
        <v>13</v>
      </c>
      <c r="B429">
        <v>9.5</v>
      </c>
      <c r="C429">
        <v>3.0480000000000004E-2</v>
      </c>
      <c r="D429">
        <v>0.10215501845457793</v>
      </c>
      <c r="E429">
        <v>95</v>
      </c>
      <c r="F429">
        <v>3</v>
      </c>
      <c r="H429">
        <f>IF(AND(B429&gt;='Parameter Ranges for Species'!G$16,'Control Data&amp;Habitat Comparison'!B429&lt;='Parameter Ranges for Species'!B$16),1,0)</f>
        <v>1</v>
      </c>
      <c r="I429">
        <f>IF(AND(C429&gt;='Parameter Ranges for Species'!H$16,'Control Data&amp;Habitat Comparison'!C429&lt;='Parameter Ranges for Species'!C$16),1,0)</f>
        <v>1</v>
      </c>
      <c r="J429">
        <f>IF(AND(D429&gt;='Parameter Ranges for Species'!I$16,'Control Data&amp;Habitat Comparison'!D429&lt;='Parameter Ranges for Species'!D$16),1,0)</f>
        <v>0</v>
      </c>
      <c r="K429">
        <f>IF(AND(E429&gt;='Parameter Ranges for Species'!J$16,'Control Data&amp;Habitat Comparison'!E429&lt;='Parameter Ranges for Species'!E$16),1,0)</f>
        <v>1</v>
      </c>
      <c r="L429">
        <f>IF(AND(F429&gt;='Parameter Ranges for Species'!K$16,'Control Data&amp;Habitat Comparison'!F429&lt;='Parameter Ranges for Species'!F$16),1,0)</f>
        <v>1</v>
      </c>
      <c r="M429">
        <f t="shared" si="19"/>
        <v>4</v>
      </c>
      <c r="T429">
        <f>IF(AND(B429&gt;='Parameter Ranges for Species'!G$13,'Control Data&amp;Habitat Comparison'!B429&lt;='Parameter Ranges for Species'!B$13),1,0)</f>
        <v>1</v>
      </c>
      <c r="U429">
        <f>IF(AND(C429&gt;='Parameter Ranges for Species'!H$13,'Control Data&amp;Habitat Comparison'!C429&lt;='Parameter Ranges for Species'!C$13),1,0)</f>
        <v>1</v>
      </c>
      <c r="V429">
        <f>IF(AND(D429&gt;='Parameter Ranges for Species'!I$13,'Control Data&amp;Habitat Comparison'!D429&lt;='Parameter Ranges for Species'!D$13),1,0)</f>
        <v>1</v>
      </c>
      <c r="W429">
        <f>IF(AND(E429&gt;='Parameter Ranges for Species'!J$13,'Control Data&amp;Habitat Comparison'!E429&lt;='Parameter Ranges for Species'!E$13),1,0)</f>
        <v>1</v>
      </c>
      <c r="X429">
        <f>IF(AND(F429&gt;='Parameter Ranges for Species'!K$13,'Control Data&amp;Habitat Comparison'!F429&lt;='Parameter Ranges for Species'!F$13),1,0)</f>
        <v>1</v>
      </c>
      <c r="Y429">
        <f t="shared" si="20"/>
        <v>5</v>
      </c>
      <c r="AF429">
        <f t="shared" si="18"/>
        <v>1</v>
      </c>
    </row>
    <row r="430" spans="1:32" x14ac:dyDescent="0.25">
      <c r="A430" t="s">
        <v>13</v>
      </c>
      <c r="B430">
        <v>7</v>
      </c>
      <c r="C430">
        <v>0.27432000000000001</v>
      </c>
      <c r="D430">
        <v>0.49767829503512323</v>
      </c>
      <c r="E430">
        <v>93</v>
      </c>
      <c r="F430">
        <v>1</v>
      </c>
      <c r="H430">
        <f>IF(AND(B430&gt;='Parameter Ranges for Species'!G$16,'Control Data&amp;Habitat Comparison'!B430&lt;='Parameter Ranges for Species'!B$16),1,0)</f>
        <v>0</v>
      </c>
      <c r="I430">
        <f>IF(AND(C430&gt;='Parameter Ranges for Species'!H$16,'Control Data&amp;Habitat Comparison'!C430&lt;='Parameter Ranges for Species'!C$16),1,0)</f>
        <v>1</v>
      </c>
      <c r="J430">
        <f>IF(AND(D430&gt;='Parameter Ranges for Species'!I$16,'Control Data&amp;Habitat Comparison'!D430&lt;='Parameter Ranges for Species'!D$16),1,0)</f>
        <v>0</v>
      </c>
      <c r="K430">
        <f>IF(AND(E430&gt;='Parameter Ranges for Species'!J$16,'Control Data&amp;Habitat Comparison'!E430&lt;='Parameter Ranges for Species'!E$16),1,0)</f>
        <v>1</v>
      </c>
      <c r="L430">
        <f>IF(AND(F430&gt;='Parameter Ranges for Species'!K$16,'Control Data&amp;Habitat Comparison'!F430&lt;='Parameter Ranges for Species'!F$16),1,0)</f>
        <v>1</v>
      </c>
      <c r="M430">
        <f t="shared" si="19"/>
        <v>3</v>
      </c>
      <c r="T430">
        <f>IF(AND(B430&gt;='Parameter Ranges for Species'!G$13,'Control Data&amp;Habitat Comparison'!B430&lt;='Parameter Ranges for Species'!B$13),1,0)</f>
        <v>1</v>
      </c>
      <c r="U430">
        <f>IF(AND(C430&gt;='Parameter Ranges for Species'!H$13,'Control Data&amp;Habitat Comparison'!C430&lt;='Parameter Ranges for Species'!C$13),1,0)</f>
        <v>1</v>
      </c>
      <c r="V430">
        <f>IF(AND(D430&gt;='Parameter Ranges for Species'!I$13,'Control Data&amp;Habitat Comparison'!D430&lt;='Parameter Ranges for Species'!D$13),1,0)</f>
        <v>1</v>
      </c>
      <c r="W430">
        <f>IF(AND(E430&gt;='Parameter Ranges for Species'!J$13,'Control Data&amp;Habitat Comparison'!E430&lt;='Parameter Ranges for Species'!E$13),1,0)</f>
        <v>1</v>
      </c>
      <c r="X430">
        <f>IF(AND(F430&gt;='Parameter Ranges for Species'!K$13,'Control Data&amp;Habitat Comparison'!F430&lt;='Parameter Ranges for Species'!F$13),1,0)</f>
        <v>1</v>
      </c>
      <c r="Y430">
        <f t="shared" si="20"/>
        <v>5</v>
      </c>
      <c r="AF430">
        <f t="shared" si="18"/>
        <v>0</v>
      </c>
    </row>
    <row r="431" spans="1:32" x14ac:dyDescent="0.25">
      <c r="A431" t="s">
        <v>13</v>
      </c>
      <c r="B431">
        <v>11</v>
      </c>
      <c r="C431">
        <v>0.15240000000000001</v>
      </c>
      <c r="D431">
        <v>6.0245267293725445E-2</v>
      </c>
      <c r="E431">
        <v>93</v>
      </c>
      <c r="F431">
        <v>1</v>
      </c>
      <c r="H431">
        <f>IF(AND(B431&gt;='Parameter Ranges for Species'!G$16,'Control Data&amp;Habitat Comparison'!B431&lt;='Parameter Ranges for Species'!B$16),1,0)</f>
        <v>1</v>
      </c>
      <c r="I431">
        <f>IF(AND(C431&gt;='Parameter Ranges for Species'!H$16,'Control Data&amp;Habitat Comparison'!C431&lt;='Parameter Ranges for Species'!C$16),1,0)</f>
        <v>1</v>
      </c>
      <c r="J431">
        <f>IF(AND(D431&gt;='Parameter Ranges for Species'!I$16,'Control Data&amp;Habitat Comparison'!D431&lt;='Parameter Ranges for Species'!D$16),1,0)</f>
        <v>0</v>
      </c>
      <c r="K431">
        <f>IF(AND(E431&gt;='Parameter Ranges for Species'!J$16,'Control Data&amp;Habitat Comparison'!E431&lt;='Parameter Ranges for Species'!E$16),1,0)</f>
        <v>1</v>
      </c>
      <c r="L431">
        <f>IF(AND(F431&gt;='Parameter Ranges for Species'!K$16,'Control Data&amp;Habitat Comparison'!F431&lt;='Parameter Ranges for Species'!F$16),1,0)</f>
        <v>1</v>
      </c>
      <c r="M431">
        <f t="shared" si="19"/>
        <v>4</v>
      </c>
      <c r="T431">
        <f>IF(AND(B431&gt;='Parameter Ranges for Species'!G$13,'Control Data&amp;Habitat Comparison'!B431&lt;='Parameter Ranges for Species'!B$13),1,0)</f>
        <v>1</v>
      </c>
      <c r="U431">
        <f>IF(AND(C431&gt;='Parameter Ranges for Species'!H$13,'Control Data&amp;Habitat Comparison'!C431&lt;='Parameter Ranges for Species'!C$13),1,0)</f>
        <v>1</v>
      </c>
      <c r="V431">
        <f>IF(AND(D431&gt;='Parameter Ranges for Species'!I$13,'Control Data&amp;Habitat Comparison'!D431&lt;='Parameter Ranges for Species'!D$13),1,0)</f>
        <v>1</v>
      </c>
      <c r="W431">
        <f>IF(AND(E431&gt;='Parameter Ranges for Species'!J$13,'Control Data&amp;Habitat Comparison'!E431&lt;='Parameter Ranges for Species'!E$13),1,0)</f>
        <v>1</v>
      </c>
      <c r="X431">
        <f>IF(AND(F431&gt;='Parameter Ranges for Species'!K$13,'Control Data&amp;Habitat Comparison'!F431&lt;='Parameter Ranges for Species'!F$13),1,0)</f>
        <v>1</v>
      </c>
      <c r="Y431">
        <f t="shared" si="20"/>
        <v>5</v>
      </c>
      <c r="AF431">
        <f t="shared" si="18"/>
        <v>1</v>
      </c>
    </row>
    <row r="432" spans="1:32" x14ac:dyDescent="0.25">
      <c r="A432" t="s">
        <v>13</v>
      </c>
      <c r="B432">
        <v>23</v>
      </c>
      <c r="C432">
        <v>0.12192000000000001</v>
      </c>
      <c r="D432">
        <v>0.49243957614001671</v>
      </c>
      <c r="E432">
        <v>91</v>
      </c>
      <c r="F432">
        <v>1</v>
      </c>
      <c r="H432">
        <f>IF(AND(B432&gt;='Parameter Ranges for Species'!G$16,'Control Data&amp;Habitat Comparison'!B432&lt;='Parameter Ranges for Species'!B$16),1,0)</f>
        <v>1</v>
      </c>
      <c r="I432">
        <f>IF(AND(C432&gt;='Parameter Ranges for Species'!H$16,'Control Data&amp;Habitat Comparison'!C432&lt;='Parameter Ranges for Species'!C$16),1,0)</f>
        <v>1</v>
      </c>
      <c r="J432">
        <f>IF(AND(D432&gt;='Parameter Ranges for Species'!I$16,'Control Data&amp;Habitat Comparison'!D432&lt;='Parameter Ranges for Species'!D$16),1,0)</f>
        <v>0</v>
      </c>
      <c r="K432">
        <f>IF(AND(E432&gt;='Parameter Ranges for Species'!J$16,'Control Data&amp;Habitat Comparison'!E432&lt;='Parameter Ranges for Species'!E$16),1,0)</f>
        <v>1</v>
      </c>
      <c r="L432">
        <f>IF(AND(F432&gt;='Parameter Ranges for Species'!K$16,'Control Data&amp;Habitat Comparison'!F432&lt;='Parameter Ranges for Species'!F$16),1,0)</f>
        <v>1</v>
      </c>
      <c r="M432">
        <f t="shared" si="19"/>
        <v>4</v>
      </c>
      <c r="T432">
        <f>IF(AND(B432&gt;='Parameter Ranges for Species'!G$13,'Control Data&amp;Habitat Comparison'!B432&lt;='Parameter Ranges for Species'!B$13),1,0)</f>
        <v>1</v>
      </c>
      <c r="U432">
        <f>IF(AND(C432&gt;='Parameter Ranges for Species'!H$13,'Control Data&amp;Habitat Comparison'!C432&lt;='Parameter Ranges for Species'!C$13),1,0)</f>
        <v>1</v>
      </c>
      <c r="V432">
        <f>IF(AND(D432&gt;='Parameter Ranges for Species'!I$13,'Control Data&amp;Habitat Comparison'!D432&lt;='Parameter Ranges for Species'!D$13),1,0)</f>
        <v>1</v>
      </c>
      <c r="W432">
        <f>IF(AND(E432&gt;='Parameter Ranges for Species'!J$13,'Control Data&amp;Habitat Comparison'!E432&lt;='Parameter Ranges for Species'!E$13),1,0)</f>
        <v>1</v>
      </c>
      <c r="X432">
        <f>IF(AND(F432&gt;='Parameter Ranges for Species'!K$13,'Control Data&amp;Habitat Comparison'!F432&lt;='Parameter Ranges for Species'!F$13),1,0)</f>
        <v>1</v>
      </c>
      <c r="Y432">
        <f t="shared" si="20"/>
        <v>5</v>
      </c>
      <c r="AF432">
        <f t="shared" si="18"/>
        <v>1</v>
      </c>
    </row>
    <row r="433" spans="1:33" x14ac:dyDescent="0.25">
      <c r="A433" t="s">
        <v>13</v>
      </c>
      <c r="B433">
        <v>17.5</v>
      </c>
      <c r="C433">
        <v>0.15240000000000001</v>
      </c>
      <c r="D433">
        <v>0.15978092630075011</v>
      </c>
      <c r="E433">
        <v>93</v>
      </c>
      <c r="F433">
        <v>3</v>
      </c>
      <c r="H433">
        <f>IF(AND(B433&gt;='Parameter Ranges for Species'!G$16,'Control Data&amp;Habitat Comparison'!B433&lt;='Parameter Ranges for Species'!B$16),1,0)</f>
        <v>1</v>
      </c>
      <c r="I433">
        <f>IF(AND(C433&gt;='Parameter Ranges for Species'!H$16,'Control Data&amp;Habitat Comparison'!C433&lt;='Parameter Ranges for Species'!C$16),1,0)</f>
        <v>1</v>
      </c>
      <c r="J433">
        <f>IF(AND(D433&gt;='Parameter Ranges for Species'!I$16,'Control Data&amp;Habitat Comparison'!D433&lt;='Parameter Ranges for Species'!D$16),1,0)</f>
        <v>1</v>
      </c>
      <c r="K433">
        <f>IF(AND(E433&gt;='Parameter Ranges for Species'!J$16,'Control Data&amp;Habitat Comparison'!E433&lt;='Parameter Ranges for Species'!E$16),1,0)</f>
        <v>1</v>
      </c>
      <c r="L433">
        <f>IF(AND(F433&gt;='Parameter Ranges for Species'!K$16,'Control Data&amp;Habitat Comparison'!F433&lt;='Parameter Ranges for Species'!F$16),1,0)</f>
        <v>1</v>
      </c>
      <c r="M433">
        <f t="shared" si="19"/>
        <v>5</v>
      </c>
      <c r="T433">
        <f>IF(AND(B433&gt;='Parameter Ranges for Species'!G$13,'Control Data&amp;Habitat Comparison'!B433&lt;='Parameter Ranges for Species'!B$13),1,0)</f>
        <v>1</v>
      </c>
      <c r="U433">
        <f>IF(AND(C433&gt;='Parameter Ranges for Species'!H$13,'Control Data&amp;Habitat Comparison'!C433&lt;='Parameter Ranges for Species'!C$13),1,0)</f>
        <v>1</v>
      </c>
      <c r="V433">
        <f>IF(AND(D433&gt;='Parameter Ranges for Species'!I$13,'Control Data&amp;Habitat Comparison'!D433&lt;='Parameter Ranges for Species'!D$13),1,0)</f>
        <v>1</v>
      </c>
      <c r="W433">
        <f>IF(AND(E433&gt;='Parameter Ranges for Species'!J$13,'Control Data&amp;Habitat Comparison'!E433&lt;='Parameter Ranges for Species'!E$13),1,0)</f>
        <v>1</v>
      </c>
      <c r="X433">
        <f>IF(AND(F433&gt;='Parameter Ranges for Species'!K$13,'Control Data&amp;Habitat Comparison'!F433&lt;='Parameter Ranges for Species'!F$13),1,0)</f>
        <v>1</v>
      </c>
      <c r="Y433">
        <f t="shared" si="20"/>
        <v>5</v>
      </c>
      <c r="AF433">
        <f t="shared" si="18"/>
        <v>1</v>
      </c>
    </row>
    <row r="434" spans="1:33" x14ac:dyDescent="0.25">
      <c r="A434" t="s">
        <v>13</v>
      </c>
      <c r="B434">
        <v>23</v>
      </c>
      <c r="C434">
        <v>0</v>
      </c>
      <c r="D434">
        <v>0.3169424931539469</v>
      </c>
      <c r="E434">
        <v>95</v>
      </c>
      <c r="F434">
        <v>6</v>
      </c>
      <c r="H434">
        <f>IF(AND(B434&gt;='Parameter Ranges for Species'!G$16,'Control Data&amp;Habitat Comparison'!B434&lt;='Parameter Ranges for Species'!B$16),1,0)</f>
        <v>1</v>
      </c>
      <c r="I434">
        <f>IF(AND(C434&gt;='Parameter Ranges for Species'!H$16,'Control Data&amp;Habitat Comparison'!C434&lt;='Parameter Ranges for Species'!C$16),1,0)</f>
        <v>1</v>
      </c>
      <c r="J434">
        <f>IF(AND(D434&gt;='Parameter Ranges for Species'!I$16,'Control Data&amp;Habitat Comparison'!D434&lt;='Parameter Ranges for Species'!D$16),1,0)</f>
        <v>1</v>
      </c>
      <c r="K434">
        <f>IF(AND(E434&gt;='Parameter Ranges for Species'!J$16,'Control Data&amp;Habitat Comparison'!E434&lt;='Parameter Ranges for Species'!E$16),1,0)</f>
        <v>1</v>
      </c>
      <c r="L434">
        <f>IF(AND(F434&gt;='Parameter Ranges for Species'!K$16,'Control Data&amp;Habitat Comparison'!F434&lt;='Parameter Ranges for Species'!F$16),1,0)</f>
        <v>0</v>
      </c>
      <c r="M434">
        <f t="shared" si="19"/>
        <v>4</v>
      </c>
      <c r="T434">
        <f>IF(AND(B434&gt;='Parameter Ranges for Species'!G$13,'Control Data&amp;Habitat Comparison'!B434&lt;='Parameter Ranges for Species'!B$13),1,0)</f>
        <v>1</v>
      </c>
      <c r="U434">
        <f>IF(AND(C434&gt;='Parameter Ranges for Species'!H$13,'Control Data&amp;Habitat Comparison'!C434&lt;='Parameter Ranges for Species'!C$13),1,0)</f>
        <v>1</v>
      </c>
      <c r="V434">
        <f>IF(AND(D434&gt;='Parameter Ranges for Species'!I$13,'Control Data&amp;Habitat Comparison'!D434&lt;='Parameter Ranges for Species'!D$13),1,0)</f>
        <v>1</v>
      </c>
      <c r="W434">
        <f>IF(AND(E434&gt;='Parameter Ranges for Species'!J$13,'Control Data&amp;Habitat Comparison'!E434&lt;='Parameter Ranges for Species'!E$13),1,0)</f>
        <v>1</v>
      </c>
      <c r="X434">
        <f>IF(AND(F434&gt;='Parameter Ranges for Species'!K$13,'Control Data&amp;Habitat Comparison'!F434&lt;='Parameter Ranges for Species'!F$13),1,0)</f>
        <v>1</v>
      </c>
      <c r="Y434">
        <f t="shared" si="20"/>
        <v>5</v>
      </c>
      <c r="AF434">
        <f t="shared" si="18"/>
        <v>1</v>
      </c>
    </row>
    <row r="435" spans="1:33" x14ac:dyDescent="0.25">
      <c r="A435" t="s">
        <v>13</v>
      </c>
      <c r="B435">
        <v>1</v>
      </c>
      <c r="C435">
        <v>0</v>
      </c>
      <c r="D435">
        <v>6.5483986188832013E-2</v>
      </c>
      <c r="E435">
        <v>96</v>
      </c>
      <c r="F435">
        <v>1</v>
      </c>
      <c r="H435">
        <f>IF(AND(B435&gt;='Parameter Ranges for Species'!G$16,'Control Data&amp;Habitat Comparison'!B435&lt;='Parameter Ranges for Species'!B$16),1,0)</f>
        <v>0</v>
      </c>
      <c r="I435">
        <f>IF(AND(C435&gt;='Parameter Ranges for Species'!H$16,'Control Data&amp;Habitat Comparison'!C435&lt;='Parameter Ranges for Species'!C$16),1,0)</f>
        <v>1</v>
      </c>
      <c r="J435">
        <f>IF(AND(D435&gt;='Parameter Ranges for Species'!I$16,'Control Data&amp;Habitat Comparison'!D435&lt;='Parameter Ranges for Species'!D$16),1,0)</f>
        <v>0</v>
      </c>
      <c r="K435">
        <f>IF(AND(E435&gt;='Parameter Ranges for Species'!J$16,'Control Data&amp;Habitat Comparison'!E435&lt;='Parameter Ranges for Species'!E$16),1,0)</f>
        <v>1</v>
      </c>
      <c r="L435">
        <f>IF(AND(F435&gt;='Parameter Ranges for Species'!K$16,'Control Data&amp;Habitat Comparison'!F435&lt;='Parameter Ranges for Species'!F$16),1,0)</f>
        <v>1</v>
      </c>
      <c r="M435">
        <f t="shared" si="19"/>
        <v>3</v>
      </c>
      <c r="T435">
        <f>IF(AND(B435&gt;='Parameter Ranges for Species'!G$13,'Control Data&amp;Habitat Comparison'!B435&lt;='Parameter Ranges for Species'!B$13),1,0)</f>
        <v>0</v>
      </c>
      <c r="U435">
        <f>IF(AND(C435&gt;='Parameter Ranges for Species'!H$13,'Control Data&amp;Habitat Comparison'!C435&lt;='Parameter Ranges for Species'!C$13),1,0)</f>
        <v>1</v>
      </c>
      <c r="V435">
        <f>IF(AND(D435&gt;='Parameter Ranges for Species'!I$13,'Control Data&amp;Habitat Comparison'!D435&lt;='Parameter Ranges for Species'!D$13),1,0)</f>
        <v>1</v>
      </c>
      <c r="W435">
        <f>IF(AND(E435&gt;='Parameter Ranges for Species'!J$13,'Control Data&amp;Habitat Comparison'!E435&lt;='Parameter Ranges for Species'!E$13),1,0)</f>
        <v>1</v>
      </c>
      <c r="X435">
        <f>IF(AND(F435&gt;='Parameter Ranges for Species'!K$13,'Control Data&amp;Habitat Comparison'!F435&lt;='Parameter Ranges for Species'!F$13),1,0)</f>
        <v>1</v>
      </c>
      <c r="Y435">
        <f t="shared" si="20"/>
        <v>4</v>
      </c>
      <c r="AF435">
        <f t="shared" si="18"/>
        <v>0</v>
      </c>
    </row>
    <row r="436" spans="1:33" x14ac:dyDescent="0.25">
      <c r="A436" t="s">
        <v>13</v>
      </c>
      <c r="B436">
        <v>19.5</v>
      </c>
      <c r="C436">
        <v>0</v>
      </c>
      <c r="D436">
        <v>0.46303131325157754</v>
      </c>
      <c r="E436">
        <v>89</v>
      </c>
      <c r="F436">
        <v>6</v>
      </c>
      <c r="H436">
        <f>IF(AND(B436&gt;='Parameter Ranges for Species'!G$16,'Control Data&amp;Habitat Comparison'!B436&lt;='Parameter Ranges for Species'!B$16),1,0)</f>
        <v>1</v>
      </c>
      <c r="I436">
        <f>IF(AND(C436&gt;='Parameter Ranges for Species'!H$16,'Control Data&amp;Habitat Comparison'!C436&lt;='Parameter Ranges for Species'!C$16),1,0)</f>
        <v>1</v>
      </c>
      <c r="J436">
        <f>IF(AND(D436&gt;='Parameter Ranges for Species'!I$16,'Control Data&amp;Habitat Comparison'!D436&lt;='Parameter Ranges for Species'!D$16),1,0)</f>
        <v>1</v>
      </c>
      <c r="K436">
        <f>IF(AND(E436&gt;='Parameter Ranges for Species'!J$16,'Control Data&amp;Habitat Comparison'!E436&lt;='Parameter Ranges for Species'!E$16),1,0)</f>
        <v>1</v>
      </c>
      <c r="L436">
        <f>IF(AND(F436&gt;='Parameter Ranges for Species'!K$16,'Control Data&amp;Habitat Comparison'!F436&lt;='Parameter Ranges for Species'!F$16),1,0)</f>
        <v>0</v>
      </c>
      <c r="M436">
        <f t="shared" si="19"/>
        <v>4</v>
      </c>
      <c r="T436">
        <f>IF(AND(B436&gt;='Parameter Ranges for Species'!G$13,'Control Data&amp;Habitat Comparison'!B436&lt;='Parameter Ranges for Species'!B$13),1,0)</f>
        <v>1</v>
      </c>
      <c r="U436">
        <f>IF(AND(C436&gt;='Parameter Ranges for Species'!H$13,'Control Data&amp;Habitat Comparison'!C436&lt;='Parameter Ranges for Species'!C$13),1,0)</f>
        <v>1</v>
      </c>
      <c r="V436">
        <f>IF(AND(D436&gt;='Parameter Ranges for Species'!I$13,'Control Data&amp;Habitat Comparison'!D436&lt;='Parameter Ranges for Species'!D$13),1,0)</f>
        <v>1</v>
      </c>
      <c r="W436">
        <f>IF(AND(E436&gt;='Parameter Ranges for Species'!J$13,'Control Data&amp;Habitat Comparison'!E436&lt;='Parameter Ranges for Species'!E$13),1,0)</f>
        <v>1</v>
      </c>
      <c r="X436">
        <f>IF(AND(F436&gt;='Parameter Ranges for Species'!K$13,'Control Data&amp;Habitat Comparison'!F436&lt;='Parameter Ranges for Species'!F$13),1,0)</f>
        <v>1</v>
      </c>
      <c r="Y436">
        <f t="shared" si="20"/>
        <v>5</v>
      </c>
      <c r="AF436">
        <f t="shared" si="18"/>
        <v>1</v>
      </c>
    </row>
    <row r="437" spans="1:33" x14ac:dyDescent="0.25">
      <c r="A437" t="s">
        <v>13</v>
      </c>
      <c r="B437">
        <v>10.5</v>
      </c>
      <c r="C437">
        <v>0.15240000000000001</v>
      </c>
      <c r="D437">
        <v>0.18335516132872962</v>
      </c>
      <c r="E437">
        <v>87</v>
      </c>
      <c r="F437">
        <v>1</v>
      </c>
      <c r="H437">
        <f>IF(AND(B437&gt;='Parameter Ranges for Species'!G$16,'Control Data&amp;Habitat Comparison'!B437&lt;='Parameter Ranges for Species'!B$16),1,0)</f>
        <v>1</v>
      </c>
      <c r="I437">
        <f>IF(AND(C437&gt;='Parameter Ranges for Species'!H$16,'Control Data&amp;Habitat Comparison'!C437&lt;='Parameter Ranges for Species'!C$16),1,0)</f>
        <v>1</v>
      </c>
      <c r="J437">
        <f>IF(AND(D437&gt;='Parameter Ranges for Species'!I$16,'Control Data&amp;Habitat Comparison'!D437&lt;='Parameter Ranges for Species'!D$16),1,0)</f>
        <v>1</v>
      </c>
      <c r="K437">
        <f>IF(AND(E437&gt;='Parameter Ranges for Species'!J$16,'Control Data&amp;Habitat Comparison'!E437&lt;='Parameter Ranges for Species'!E$16),1,0)</f>
        <v>1</v>
      </c>
      <c r="L437">
        <f>IF(AND(F437&gt;='Parameter Ranges for Species'!K$16,'Control Data&amp;Habitat Comparison'!F437&lt;='Parameter Ranges for Species'!F$16),1,0)</f>
        <v>1</v>
      </c>
      <c r="M437">
        <f t="shared" si="19"/>
        <v>5</v>
      </c>
      <c r="T437">
        <f>IF(AND(B437&gt;='Parameter Ranges for Species'!G$13,'Control Data&amp;Habitat Comparison'!B437&lt;='Parameter Ranges for Species'!B$13),1,0)</f>
        <v>1</v>
      </c>
      <c r="U437">
        <f>IF(AND(C437&gt;='Parameter Ranges for Species'!H$13,'Control Data&amp;Habitat Comparison'!C437&lt;='Parameter Ranges for Species'!C$13),1,0)</f>
        <v>1</v>
      </c>
      <c r="V437">
        <f>IF(AND(D437&gt;='Parameter Ranges for Species'!I$13,'Control Data&amp;Habitat Comparison'!D437&lt;='Parameter Ranges for Species'!D$13),1,0)</f>
        <v>1</v>
      </c>
      <c r="W437">
        <f>IF(AND(E437&gt;='Parameter Ranges for Species'!J$13,'Control Data&amp;Habitat Comparison'!E437&lt;='Parameter Ranges for Species'!E$13),1,0)</f>
        <v>1</v>
      </c>
      <c r="X437">
        <f>IF(AND(F437&gt;='Parameter Ranges for Species'!K$13,'Control Data&amp;Habitat Comparison'!F437&lt;='Parameter Ranges for Species'!F$13),1,0)</f>
        <v>1</v>
      </c>
      <c r="Y437">
        <f t="shared" si="20"/>
        <v>5</v>
      </c>
      <c r="AF437">
        <f t="shared" si="18"/>
        <v>1</v>
      </c>
    </row>
    <row r="438" spans="1:33" x14ac:dyDescent="0.25">
      <c r="A438" t="s">
        <v>13</v>
      </c>
      <c r="B438">
        <v>11</v>
      </c>
      <c r="C438">
        <v>0.21335999999999999</v>
      </c>
      <c r="D438">
        <v>0.48982021669246339</v>
      </c>
      <c r="E438">
        <v>89</v>
      </c>
      <c r="F438">
        <v>1</v>
      </c>
      <c r="H438">
        <f>IF(AND(B438&gt;='Parameter Ranges for Species'!G$16,'Control Data&amp;Habitat Comparison'!B438&lt;='Parameter Ranges for Species'!B$16),1,0)</f>
        <v>1</v>
      </c>
      <c r="I438">
        <f>IF(AND(C438&gt;='Parameter Ranges for Species'!H$16,'Control Data&amp;Habitat Comparison'!C438&lt;='Parameter Ranges for Species'!C$16),1,0)</f>
        <v>1</v>
      </c>
      <c r="J438">
        <f>IF(AND(D438&gt;='Parameter Ranges for Species'!I$16,'Control Data&amp;Habitat Comparison'!D438&lt;='Parameter Ranges for Species'!D$16),1,0)</f>
        <v>0</v>
      </c>
      <c r="K438">
        <f>IF(AND(E438&gt;='Parameter Ranges for Species'!J$16,'Control Data&amp;Habitat Comparison'!E438&lt;='Parameter Ranges for Species'!E$16),1,0)</f>
        <v>1</v>
      </c>
      <c r="L438">
        <f>IF(AND(F438&gt;='Parameter Ranges for Species'!K$16,'Control Data&amp;Habitat Comparison'!F438&lt;='Parameter Ranges for Species'!F$16),1,0)</f>
        <v>1</v>
      </c>
      <c r="M438">
        <f t="shared" si="19"/>
        <v>4</v>
      </c>
      <c r="T438">
        <f>IF(AND(B438&gt;='Parameter Ranges for Species'!G$13,'Control Data&amp;Habitat Comparison'!B438&lt;='Parameter Ranges for Species'!B$13),1,0)</f>
        <v>1</v>
      </c>
      <c r="U438">
        <f>IF(AND(C438&gt;='Parameter Ranges for Species'!H$13,'Control Data&amp;Habitat Comparison'!C438&lt;='Parameter Ranges for Species'!C$13),1,0)</f>
        <v>1</v>
      </c>
      <c r="V438">
        <f>IF(AND(D438&gt;='Parameter Ranges for Species'!I$13,'Control Data&amp;Habitat Comparison'!D438&lt;='Parameter Ranges for Species'!D$13),1,0)</f>
        <v>1</v>
      </c>
      <c r="W438">
        <f>IF(AND(E438&gt;='Parameter Ranges for Species'!J$13,'Control Data&amp;Habitat Comparison'!E438&lt;='Parameter Ranges for Species'!E$13),1,0)</f>
        <v>1</v>
      </c>
      <c r="X438">
        <f>IF(AND(F438&gt;='Parameter Ranges for Species'!K$13,'Control Data&amp;Habitat Comparison'!F438&lt;='Parameter Ranges for Species'!F$13),1,0)</f>
        <v>1</v>
      </c>
      <c r="Y438">
        <f t="shared" si="20"/>
        <v>5</v>
      </c>
      <c r="AF438">
        <f t="shared" si="18"/>
        <v>1</v>
      </c>
    </row>
    <row r="439" spans="1:33" x14ac:dyDescent="0.25">
      <c r="A439" t="s">
        <v>13</v>
      </c>
      <c r="B439">
        <v>4</v>
      </c>
      <c r="C439">
        <v>0</v>
      </c>
      <c r="D439">
        <v>8.9058221216811534E-2</v>
      </c>
      <c r="E439">
        <v>96</v>
      </c>
      <c r="F439">
        <v>1</v>
      </c>
      <c r="H439">
        <f>IF(AND(B439&gt;='Parameter Ranges for Species'!G$16,'Control Data&amp;Habitat Comparison'!B439&lt;='Parameter Ranges for Species'!B$16),1,0)</f>
        <v>0</v>
      </c>
      <c r="I439">
        <f>IF(AND(C439&gt;='Parameter Ranges for Species'!H$16,'Control Data&amp;Habitat Comparison'!C439&lt;='Parameter Ranges for Species'!C$16),1,0)</f>
        <v>1</v>
      </c>
      <c r="J439">
        <f>IF(AND(D439&gt;='Parameter Ranges for Species'!I$16,'Control Data&amp;Habitat Comparison'!D439&lt;='Parameter Ranges for Species'!D$16),1,0)</f>
        <v>0</v>
      </c>
      <c r="K439">
        <f>IF(AND(E439&gt;='Parameter Ranges for Species'!J$16,'Control Data&amp;Habitat Comparison'!E439&lt;='Parameter Ranges for Species'!E$16),1,0)</f>
        <v>1</v>
      </c>
      <c r="L439">
        <f>IF(AND(F439&gt;='Parameter Ranges for Species'!K$16,'Control Data&amp;Habitat Comparison'!F439&lt;='Parameter Ranges for Species'!F$16),1,0)</f>
        <v>1</v>
      </c>
      <c r="M439">
        <f t="shared" si="19"/>
        <v>3</v>
      </c>
      <c r="T439">
        <f>IF(AND(B439&gt;='Parameter Ranges for Species'!G$13,'Control Data&amp;Habitat Comparison'!B439&lt;='Parameter Ranges for Species'!B$13),1,0)</f>
        <v>0</v>
      </c>
      <c r="U439">
        <f>IF(AND(C439&gt;='Parameter Ranges for Species'!H$13,'Control Data&amp;Habitat Comparison'!C439&lt;='Parameter Ranges for Species'!C$13),1,0)</f>
        <v>1</v>
      </c>
      <c r="V439">
        <f>IF(AND(D439&gt;='Parameter Ranges for Species'!I$13,'Control Data&amp;Habitat Comparison'!D439&lt;='Parameter Ranges for Species'!D$13),1,0)</f>
        <v>1</v>
      </c>
      <c r="W439">
        <f>IF(AND(E439&gt;='Parameter Ranges for Species'!J$13,'Control Data&amp;Habitat Comparison'!E439&lt;='Parameter Ranges for Species'!E$13),1,0)</f>
        <v>1</v>
      </c>
      <c r="X439">
        <f>IF(AND(F439&gt;='Parameter Ranges for Species'!K$13,'Control Data&amp;Habitat Comparison'!F439&lt;='Parameter Ranges for Species'!F$13),1,0)</f>
        <v>1</v>
      </c>
      <c r="Y439">
        <f t="shared" si="20"/>
        <v>4</v>
      </c>
      <c r="AF439">
        <f t="shared" si="18"/>
        <v>0</v>
      </c>
    </row>
    <row r="440" spans="1:33" x14ac:dyDescent="0.25">
      <c r="A440" t="s">
        <v>13</v>
      </c>
      <c r="B440">
        <v>13</v>
      </c>
      <c r="C440">
        <v>0.27432000000000001</v>
      </c>
      <c r="D440">
        <v>0.47874746993689721</v>
      </c>
      <c r="E440">
        <v>93</v>
      </c>
      <c r="F440">
        <v>6</v>
      </c>
      <c r="H440">
        <f>IF(AND(B440&gt;='Parameter Ranges for Species'!G$16,'Control Data&amp;Habitat Comparison'!B440&lt;='Parameter Ranges for Species'!B$16),1,0)</f>
        <v>1</v>
      </c>
      <c r="I440">
        <f>IF(AND(C440&gt;='Parameter Ranges for Species'!H$16,'Control Data&amp;Habitat Comparison'!C440&lt;='Parameter Ranges for Species'!C$16),1,0)</f>
        <v>1</v>
      </c>
      <c r="J440">
        <f>IF(AND(D440&gt;='Parameter Ranges for Species'!I$16,'Control Data&amp;Habitat Comparison'!D440&lt;='Parameter Ranges for Species'!D$16),1,0)</f>
        <v>1</v>
      </c>
      <c r="K440">
        <f>IF(AND(E440&gt;='Parameter Ranges for Species'!J$16,'Control Data&amp;Habitat Comparison'!E440&lt;='Parameter Ranges for Species'!E$16),1,0)</f>
        <v>1</v>
      </c>
      <c r="L440">
        <f>IF(AND(F440&gt;='Parameter Ranges for Species'!K$16,'Control Data&amp;Habitat Comparison'!F440&lt;='Parameter Ranges for Species'!F$16),1,0)</f>
        <v>0</v>
      </c>
      <c r="M440">
        <f t="shared" si="19"/>
        <v>4</v>
      </c>
      <c r="T440">
        <f>IF(AND(B440&gt;='Parameter Ranges for Species'!G$13,'Control Data&amp;Habitat Comparison'!B440&lt;='Parameter Ranges for Species'!B$13),1,0)</f>
        <v>1</v>
      </c>
      <c r="U440">
        <f>IF(AND(C440&gt;='Parameter Ranges for Species'!H$13,'Control Data&amp;Habitat Comparison'!C440&lt;='Parameter Ranges for Species'!C$13),1,0)</f>
        <v>1</v>
      </c>
      <c r="V440">
        <f>IF(AND(D440&gt;='Parameter Ranges for Species'!I$13,'Control Data&amp;Habitat Comparison'!D440&lt;='Parameter Ranges for Species'!D$13),1,0)</f>
        <v>1</v>
      </c>
      <c r="W440">
        <f>IF(AND(E440&gt;='Parameter Ranges for Species'!J$13,'Control Data&amp;Habitat Comparison'!E440&lt;='Parameter Ranges for Species'!E$13),1,0)</f>
        <v>1</v>
      </c>
      <c r="X440">
        <f>IF(AND(F440&gt;='Parameter Ranges for Species'!K$13,'Control Data&amp;Habitat Comparison'!F440&lt;='Parameter Ranges for Species'!F$13),1,0)</f>
        <v>1</v>
      </c>
      <c r="Y440">
        <f t="shared" si="20"/>
        <v>5</v>
      </c>
      <c r="AF440">
        <f t="shared" si="18"/>
        <v>1</v>
      </c>
    </row>
    <row r="441" spans="1:33" x14ac:dyDescent="0.25">
      <c r="A441" t="s">
        <v>13</v>
      </c>
      <c r="B441">
        <v>12</v>
      </c>
      <c r="C441">
        <v>0.12192000000000001</v>
      </c>
      <c r="D441">
        <v>0.18335516132872962</v>
      </c>
      <c r="E441">
        <v>92</v>
      </c>
      <c r="F441">
        <v>1</v>
      </c>
      <c r="H441">
        <f>IF(AND(B441&gt;='Parameter Ranges for Species'!G$16,'Control Data&amp;Habitat Comparison'!B441&lt;='Parameter Ranges for Species'!B$16),1,0)</f>
        <v>1</v>
      </c>
      <c r="I441">
        <f>IF(AND(C441&gt;='Parameter Ranges for Species'!H$16,'Control Data&amp;Habitat Comparison'!C441&lt;='Parameter Ranges for Species'!C$16),1,0)</f>
        <v>1</v>
      </c>
      <c r="J441">
        <f>IF(AND(D441&gt;='Parameter Ranges for Species'!I$16,'Control Data&amp;Habitat Comparison'!D441&lt;='Parameter Ranges for Species'!D$16),1,0)</f>
        <v>1</v>
      </c>
      <c r="K441">
        <f>IF(AND(E441&gt;='Parameter Ranges for Species'!J$16,'Control Data&amp;Habitat Comparison'!E441&lt;='Parameter Ranges for Species'!E$16),1,0)</f>
        <v>1</v>
      </c>
      <c r="L441">
        <f>IF(AND(F441&gt;='Parameter Ranges for Species'!K$16,'Control Data&amp;Habitat Comparison'!F441&lt;='Parameter Ranges for Species'!F$16),1,0)</f>
        <v>1</v>
      </c>
      <c r="M441">
        <f t="shared" si="19"/>
        <v>5</v>
      </c>
      <c r="T441">
        <f>IF(AND(B441&gt;='Parameter Ranges for Species'!G$13,'Control Data&amp;Habitat Comparison'!B441&lt;='Parameter Ranges for Species'!B$13),1,0)</f>
        <v>1</v>
      </c>
      <c r="U441">
        <f>IF(AND(C441&gt;='Parameter Ranges for Species'!H$13,'Control Data&amp;Habitat Comparison'!C441&lt;='Parameter Ranges for Species'!C$13),1,0)</f>
        <v>1</v>
      </c>
      <c r="V441">
        <f>IF(AND(D441&gt;='Parameter Ranges for Species'!I$13,'Control Data&amp;Habitat Comparison'!D441&lt;='Parameter Ranges for Species'!D$13),1,0)</f>
        <v>1</v>
      </c>
      <c r="W441">
        <f>IF(AND(E441&gt;='Parameter Ranges for Species'!J$13,'Control Data&amp;Habitat Comparison'!E441&lt;='Parameter Ranges for Species'!E$13),1,0)</f>
        <v>1</v>
      </c>
      <c r="X441">
        <f>IF(AND(F441&gt;='Parameter Ranges for Species'!K$13,'Control Data&amp;Habitat Comparison'!F441&lt;='Parameter Ranges for Species'!F$13),1,0)</f>
        <v>1</v>
      </c>
      <c r="Y441">
        <f t="shared" si="20"/>
        <v>5</v>
      </c>
      <c r="AF441">
        <f t="shared" si="18"/>
        <v>1</v>
      </c>
    </row>
    <row r="442" spans="1:33" x14ac:dyDescent="0.25">
      <c r="A442" t="s">
        <v>8</v>
      </c>
      <c r="B442">
        <v>3</v>
      </c>
      <c r="C442">
        <v>0</v>
      </c>
      <c r="D442">
        <v>7.415730337078652E-2</v>
      </c>
      <c r="E442">
        <v>22</v>
      </c>
      <c r="F442">
        <v>1</v>
      </c>
      <c r="H442">
        <f>IF(AND(B442&gt;='Parameter Ranges for Species'!G$18,'Control Data&amp;Habitat Comparison'!B442&lt;='Parameter Ranges for Species'!B$18),1,0)</f>
        <v>0</v>
      </c>
      <c r="I442">
        <f>IF(AND(C442&gt;='Parameter Ranges for Species'!H$18,'Control Data&amp;Habitat Comparison'!C442&lt;='Parameter Ranges for Species'!C$18),1,0)</f>
        <v>1</v>
      </c>
      <c r="J442">
        <f>IF(AND(D442&gt;='Parameter Ranges for Species'!I$18,'Control Data&amp;Habitat Comparison'!D442&lt;='Parameter Ranges for Species'!D$18),1,0)</f>
        <v>0</v>
      </c>
      <c r="K442">
        <f>IF(AND(E442&gt;='Parameter Ranges for Species'!J$18,'Control Data&amp;Habitat Comparison'!E442&lt;='Parameter Ranges for Species'!E$18),1,0)</f>
        <v>0</v>
      </c>
      <c r="L442">
        <f>IF(AND(F442&gt;='Parameter Ranges for Species'!K$18,'Control Data&amp;Habitat Comparison'!F442&lt;='Parameter Ranges for Species'!F$18),1,0)</f>
        <v>1</v>
      </c>
      <c r="M442">
        <f t="shared" si="19"/>
        <v>2</v>
      </c>
      <c r="N442">
        <f>COUNTIF($M442:$M481,5)</f>
        <v>2</v>
      </c>
      <c r="O442">
        <f>COUNTIF($M442:$M481,4)</f>
        <v>13</v>
      </c>
      <c r="P442">
        <f>COUNTIF($M442:$M481,3)</f>
        <v>15</v>
      </c>
      <c r="Q442">
        <f>COUNTIF($M442:$M481,2)</f>
        <v>7</v>
      </c>
      <c r="R442">
        <f>COUNTIF($M442:$M481,1)</f>
        <v>3</v>
      </c>
      <c r="S442">
        <f>COUNTIF($M442:$M481,0)</f>
        <v>0</v>
      </c>
      <c r="T442">
        <f>IF(AND(B442&gt;='Parameter Ranges for Species'!G$14,'Control Data&amp;Habitat Comparison'!B442&lt;='Parameter Ranges for Species'!B$14),1,0)</f>
        <v>0</v>
      </c>
      <c r="U442">
        <f>IF(AND(C442&gt;='Parameter Ranges for Species'!H$14,'Control Data&amp;Habitat Comparison'!C442&lt;='Parameter Ranges for Species'!C$14),1,0)</f>
        <v>1</v>
      </c>
      <c r="V442">
        <f>IF(AND(D442&gt;='Parameter Ranges for Species'!I$14,'Control Data&amp;Habitat Comparison'!D442&lt;='Parameter Ranges for Species'!D$14),1,0)</f>
        <v>0</v>
      </c>
      <c r="W442">
        <f>IF(AND(E442&gt;='Parameter Ranges for Species'!J$14,'Control Data&amp;Habitat Comparison'!E442&lt;='Parameter Ranges for Species'!E$14),1,0)</f>
        <v>1</v>
      </c>
      <c r="X442">
        <f>IF(AND(F442&gt;='Parameter Ranges for Species'!K$14,'Control Data&amp;Habitat Comparison'!F442&lt;='Parameter Ranges for Species'!F$14),1,0)</f>
        <v>1</v>
      </c>
      <c r="Y442">
        <f t="shared" si="20"/>
        <v>3</v>
      </c>
      <c r="Z442">
        <f>COUNTIF($Y442:$Y481,5)</f>
        <v>16</v>
      </c>
      <c r="AA442">
        <f>COUNTIF($Y442:$Y481,4)</f>
        <v>16</v>
      </c>
      <c r="AB442">
        <f>COUNTIF($Y442:$Y481,3)</f>
        <v>7</v>
      </c>
      <c r="AC442">
        <f>COUNTIF($Y442:$Y481,2)</f>
        <v>0</v>
      </c>
      <c r="AD442">
        <f>COUNTIF($Y442:$Y481,1)</f>
        <v>1</v>
      </c>
      <c r="AE442">
        <f>COUNTIF($Y442:$Y481,0)</f>
        <v>0</v>
      </c>
      <c r="AF442">
        <f t="shared" si="18"/>
        <v>0</v>
      </c>
      <c r="AG442">
        <f>SUM(AF442:AF481)</f>
        <v>15</v>
      </c>
    </row>
    <row r="443" spans="1:33" x14ac:dyDescent="0.25">
      <c r="A443" t="s">
        <v>8</v>
      </c>
      <c r="B443">
        <v>11</v>
      </c>
      <c r="C443">
        <v>0.51816000000000006</v>
      </c>
      <c r="D443">
        <v>0.35056179775280899</v>
      </c>
      <c r="E443">
        <v>12</v>
      </c>
      <c r="F443">
        <v>3</v>
      </c>
      <c r="H443">
        <f>IF(AND(B443&gt;='Parameter Ranges for Species'!G$18,'Control Data&amp;Habitat Comparison'!B443&lt;='Parameter Ranges for Species'!B$18),1,0)</f>
        <v>0</v>
      </c>
      <c r="I443">
        <f>IF(AND(C443&gt;='Parameter Ranges for Species'!H$18,'Control Data&amp;Habitat Comparison'!C443&lt;='Parameter Ranges for Species'!C$18),1,0)</f>
        <v>0</v>
      </c>
      <c r="J443">
        <f>IF(AND(D443&gt;='Parameter Ranges for Species'!I$18,'Control Data&amp;Habitat Comparison'!D443&lt;='Parameter Ranges for Species'!D$18),1,0)</f>
        <v>0</v>
      </c>
      <c r="K443">
        <f>IF(AND(E443&gt;='Parameter Ranges for Species'!J$18,'Control Data&amp;Habitat Comparison'!E443&lt;='Parameter Ranges for Species'!E$18),1,0)</f>
        <v>0</v>
      </c>
      <c r="L443">
        <f>IF(AND(F443&gt;='Parameter Ranges for Species'!K$18,'Control Data&amp;Habitat Comparison'!F443&lt;='Parameter Ranges for Species'!F$18),1,0)</f>
        <v>1</v>
      </c>
      <c r="M443">
        <f t="shared" si="19"/>
        <v>1</v>
      </c>
      <c r="T443">
        <f>IF(AND(B443&gt;='Parameter Ranges for Species'!G$14,'Control Data&amp;Habitat Comparison'!B443&lt;='Parameter Ranges for Species'!B$14),1,0)</f>
        <v>1</v>
      </c>
      <c r="U443">
        <f>IF(AND(C443&gt;='Parameter Ranges for Species'!H$14,'Control Data&amp;Habitat Comparison'!C443&lt;='Parameter Ranges for Species'!C$14),1,0)</f>
        <v>1</v>
      </c>
      <c r="V443">
        <f>IF(AND(D443&gt;='Parameter Ranges for Species'!I$14,'Control Data&amp;Habitat Comparison'!D443&lt;='Parameter Ranges for Species'!D$14),1,0)</f>
        <v>1</v>
      </c>
      <c r="W443">
        <f>IF(AND(E443&gt;='Parameter Ranges for Species'!J$14,'Control Data&amp;Habitat Comparison'!E443&lt;='Parameter Ranges for Species'!E$14),1,0)</f>
        <v>1</v>
      </c>
      <c r="X443">
        <f>IF(AND(F443&gt;='Parameter Ranges for Species'!K$14,'Control Data&amp;Habitat Comparison'!F443&lt;='Parameter Ranges for Species'!F$14),1,0)</f>
        <v>1</v>
      </c>
      <c r="Y443">
        <f t="shared" si="20"/>
        <v>5</v>
      </c>
      <c r="AF443">
        <f t="shared" ref="AF443:AF506" si="21">IF(OR(AND(M443=5,Y443=5),AND(M443=5,Y443=4),AND(M443=4,Y443=5),AND(M443=4, Y443=4)),1,0)</f>
        <v>0</v>
      </c>
    </row>
    <row r="444" spans="1:33" x14ac:dyDescent="0.25">
      <c r="A444" t="s">
        <v>8</v>
      </c>
      <c r="B444">
        <v>6.5</v>
      </c>
      <c r="C444">
        <v>0.21335999999999999</v>
      </c>
      <c r="D444">
        <v>8.98876404494382E-2</v>
      </c>
      <c r="E444">
        <v>37</v>
      </c>
      <c r="F444">
        <v>3</v>
      </c>
      <c r="H444">
        <f>IF(AND(B444&gt;='Parameter Ranges for Species'!G$18,'Control Data&amp;Habitat Comparison'!B444&lt;='Parameter Ranges for Species'!B$18),1,0)</f>
        <v>0</v>
      </c>
      <c r="I444">
        <f>IF(AND(C444&gt;='Parameter Ranges for Species'!H$18,'Control Data&amp;Habitat Comparison'!C444&lt;='Parameter Ranges for Species'!C$18),1,0)</f>
        <v>1</v>
      </c>
      <c r="J444">
        <f>IF(AND(D444&gt;='Parameter Ranges for Species'!I$18,'Control Data&amp;Habitat Comparison'!D444&lt;='Parameter Ranges for Species'!D$18),1,0)</f>
        <v>0</v>
      </c>
      <c r="K444">
        <f>IF(AND(E444&gt;='Parameter Ranges for Species'!J$18,'Control Data&amp;Habitat Comparison'!E444&lt;='Parameter Ranges for Species'!E$18),1,0)</f>
        <v>1</v>
      </c>
      <c r="L444">
        <f>IF(AND(F444&gt;='Parameter Ranges for Species'!K$18,'Control Data&amp;Habitat Comparison'!F444&lt;='Parameter Ranges for Species'!F$18),1,0)</f>
        <v>1</v>
      </c>
      <c r="M444">
        <f t="shared" si="19"/>
        <v>3</v>
      </c>
      <c r="T444">
        <f>IF(AND(B444&gt;='Parameter Ranges for Species'!G$14,'Control Data&amp;Habitat Comparison'!B444&lt;='Parameter Ranges for Species'!B$14),1,0)</f>
        <v>0</v>
      </c>
      <c r="U444">
        <f>IF(AND(C444&gt;='Parameter Ranges for Species'!H$14,'Control Data&amp;Habitat Comparison'!C444&lt;='Parameter Ranges for Species'!C$14),1,0)</f>
        <v>1</v>
      </c>
      <c r="V444">
        <f>IF(AND(D444&gt;='Parameter Ranges for Species'!I$14,'Control Data&amp;Habitat Comparison'!D444&lt;='Parameter Ranges for Species'!D$14),1,0)</f>
        <v>0</v>
      </c>
      <c r="W444">
        <f>IF(AND(E444&gt;='Parameter Ranges for Species'!J$14,'Control Data&amp;Habitat Comparison'!E444&lt;='Parameter Ranges for Species'!E$14),1,0)</f>
        <v>1</v>
      </c>
      <c r="X444">
        <f>IF(AND(F444&gt;='Parameter Ranges for Species'!K$14,'Control Data&amp;Habitat Comparison'!F444&lt;='Parameter Ranges for Species'!F$14),1,0)</f>
        <v>1</v>
      </c>
      <c r="Y444">
        <f t="shared" si="20"/>
        <v>3</v>
      </c>
      <c r="AF444">
        <f t="shared" si="21"/>
        <v>0</v>
      </c>
    </row>
    <row r="445" spans="1:33" x14ac:dyDescent="0.25">
      <c r="A445" t="s">
        <v>8</v>
      </c>
      <c r="B445">
        <v>10</v>
      </c>
      <c r="C445">
        <v>0.42671999999999999</v>
      </c>
      <c r="D445">
        <v>0.3146067415730337</v>
      </c>
      <c r="E445">
        <v>56</v>
      </c>
      <c r="F445">
        <v>3</v>
      </c>
      <c r="H445">
        <f>IF(AND(B445&gt;='Parameter Ranges for Species'!G$18,'Control Data&amp;Habitat Comparison'!B445&lt;='Parameter Ranges for Species'!B$18),1,0)</f>
        <v>0</v>
      </c>
      <c r="I445">
        <f>IF(AND(C445&gt;='Parameter Ranges for Species'!H$18,'Control Data&amp;Habitat Comparison'!C445&lt;='Parameter Ranges for Species'!C$18),1,0)</f>
        <v>0</v>
      </c>
      <c r="J445">
        <f>IF(AND(D445&gt;='Parameter Ranges for Species'!I$18,'Control Data&amp;Habitat Comparison'!D445&lt;='Parameter Ranges for Species'!D$18),1,0)</f>
        <v>0</v>
      </c>
      <c r="K445">
        <f>IF(AND(E445&gt;='Parameter Ranges for Species'!J$18,'Control Data&amp;Habitat Comparison'!E445&lt;='Parameter Ranges for Species'!E$18),1,0)</f>
        <v>1</v>
      </c>
      <c r="L445">
        <f>IF(AND(F445&gt;='Parameter Ranges for Species'!K$18,'Control Data&amp;Habitat Comparison'!F445&lt;='Parameter Ranges for Species'!F$18),1,0)</f>
        <v>1</v>
      </c>
      <c r="M445">
        <f t="shared" si="19"/>
        <v>2</v>
      </c>
      <c r="T445">
        <f>IF(AND(B445&gt;='Parameter Ranges for Species'!G$14,'Control Data&amp;Habitat Comparison'!B445&lt;='Parameter Ranges for Species'!B$14),1,0)</f>
        <v>1</v>
      </c>
      <c r="U445">
        <f>IF(AND(C445&gt;='Parameter Ranges for Species'!H$14,'Control Data&amp;Habitat Comparison'!C445&lt;='Parameter Ranges for Species'!C$14),1,0)</f>
        <v>1</v>
      </c>
      <c r="V445">
        <f>IF(AND(D445&gt;='Parameter Ranges for Species'!I$14,'Control Data&amp;Habitat Comparison'!D445&lt;='Parameter Ranges for Species'!D$14),1,0)</f>
        <v>1</v>
      </c>
      <c r="W445">
        <f>IF(AND(E445&gt;='Parameter Ranges for Species'!J$14,'Control Data&amp;Habitat Comparison'!E445&lt;='Parameter Ranges for Species'!E$14),1,0)</f>
        <v>1</v>
      </c>
      <c r="X445">
        <f>IF(AND(F445&gt;='Parameter Ranges for Species'!K$14,'Control Data&amp;Habitat Comparison'!F445&lt;='Parameter Ranges for Species'!F$14),1,0)</f>
        <v>1</v>
      </c>
      <c r="Y445">
        <f t="shared" si="20"/>
        <v>5</v>
      </c>
      <c r="AF445">
        <f t="shared" si="21"/>
        <v>0</v>
      </c>
    </row>
    <row r="446" spans="1:33" x14ac:dyDescent="0.25">
      <c r="A446" t="s">
        <v>8</v>
      </c>
      <c r="B446">
        <v>11</v>
      </c>
      <c r="C446">
        <v>0.18288000000000001</v>
      </c>
      <c r="D446">
        <v>0.2</v>
      </c>
      <c r="E446">
        <v>87</v>
      </c>
      <c r="F446">
        <v>1</v>
      </c>
      <c r="H446">
        <f>IF(AND(B446&gt;='Parameter Ranges for Species'!G$18,'Control Data&amp;Habitat Comparison'!B446&lt;='Parameter Ranges for Species'!B$18),1,0)</f>
        <v>0</v>
      </c>
      <c r="I446">
        <f>IF(AND(C446&gt;='Parameter Ranges for Species'!H$18,'Control Data&amp;Habitat Comparison'!C446&lt;='Parameter Ranges for Species'!C$18),1,0)</f>
        <v>1</v>
      </c>
      <c r="J446">
        <f>IF(AND(D446&gt;='Parameter Ranges for Species'!I$18,'Control Data&amp;Habitat Comparison'!D446&lt;='Parameter Ranges for Species'!D$18),1,0)</f>
        <v>1</v>
      </c>
      <c r="K446">
        <f>IF(AND(E446&gt;='Parameter Ranges for Species'!J$18,'Control Data&amp;Habitat Comparison'!E446&lt;='Parameter Ranges for Species'!E$18),1,0)</f>
        <v>1</v>
      </c>
      <c r="L446">
        <f>IF(AND(F446&gt;='Parameter Ranges for Species'!K$18,'Control Data&amp;Habitat Comparison'!F446&lt;='Parameter Ranges for Species'!F$18),1,0)</f>
        <v>1</v>
      </c>
      <c r="M446">
        <f t="shared" si="19"/>
        <v>4</v>
      </c>
      <c r="T446">
        <f>IF(AND(B446&gt;='Parameter Ranges for Species'!G$14,'Control Data&amp;Habitat Comparison'!B446&lt;='Parameter Ranges for Species'!B$14),1,0)</f>
        <v>1</v>
      </c>
      <c r="U446">
        <f>IF(AND(C446&gt;='Parameter Ranges for Species'!H$14,'Control Data&amp;Habitat Comparison'!C446&lt;='Parameter Ranges for Species'!C$14),1,0)</f>
        <v>1</v>
      </c>
      <c r="V446">
        <f>IF(AND(D446&gt;='Parameter Ranges for Species'!I$14,'Control Data&amp;Habitat Comparison'!D446&lt;='Parameter Ranges for Species'!D$14),1,0)</f>
        <v>1</v>
      </c>
      <c r="W446">
        <f>IF(AND(E446&gt;='Parameter Ranges for Species'!J$14,'Control Data&amp;Habitat Comparison'!E446&lt;='Parameter Ranges for Species'!E$14),1,0)</f>
        <v>1</v>
      </c>
      <c r="X446">
        <f>IF(AND(F446&gt;='Parameter Ranges for Species'!K$14,'Control Data&amp;Habitat Comparison'!F446&lt;='Parameter Ranges for Species'!F$14),1,0)</f>
        <v>1</v>
      </c>
      <c r="Y446">
        <f t="shared" si="20"/>
        <v>5</v>
      </c>
      <c r="AF446">
        <f t="shared" si="21"/>
        <v>1</v>
      </c>
    </row>
    <row r="447" spans="1:33" x14ac:dyDescent="0.25">
      <c r="A447" t="s">
        <v>8</v>
      </c>
      <c r="B447">
        <v>17</v>
      </c>
      <c r="C447">
        <v>0.60960000000000003</v>
      </c>
      <c r="D447">
        <v>0.27191011235955054</v>
      </c>
      <c r="E447">
        <v>92</v>
      </c>
      <c r="F447">
        <v>4</v>
      </c>
      <c r="H447">
        <f>IF(AND(B447&gt;='Parameter Ranges for Species'!G$18,'Control Data&amp;Habitat Comparison'!B447&lt;='Parameter Ranges for Species'!B$18),1,0)</f>
        <v>1</v>
      </c>
      <c r="I447">
        <f>IF(AND(C447&gt;='Parameter Ranges for Species'!H$18,'Control Data&amp;Habitat Comparison'!C447&lt;='Parameter Ranges for Species'!C$18),1,0)</f>
        <v>0</v>
      </c>
      <c r="J447">
        <f>IF(AND(D447&gt;='Parameter Ranges for Species'!I$18,'Control Data&amp;Habitat Comparison'!D447&lt;='Parameter Ranges for Species'!D$18),1,0)</f>
        <v>1</v>
      </c>
      <c r="K447">
        <f>IF(AND(E447&gt;='Parameter Ranges for Species'!J$18,'Control Data&amp;Habitat Comparison'!E447&lt;='Parameter Ranges for Species'!E$18),1,0)</f>
        <v>1</v>
      </c>
      <c r="L447">
        <f>IF(AND(F447&gt;='Parameter Ranges for Species'!K$18,'Control Data&amp;Habitat Comparison'!F447&lt;='Parameter Ranges for Species'!F$18),1,0)</f>
        <v>1</v>
      </c>
      <c r="M447">
        <f t="shared" si="19"/>
        <v>4</v>
      </c>
      <c r="T447">
        <f>IF(AND(B447&gt;='Parameter Ranges for Species'!G$14,'Control Data&amp;Habitat Comparison'!B447&lt;='Parameter Ranges for Species'!B$14),1,0)</f>
        <v>1</v>
      </c>
      <c r="U447">
        <f>IF(AND(C447&gt;='Parameter Ranges for Species'!H$14,'Control Data&amp;Habitat Comparison'!C447&lt;='Parameter Ranges for Species'!C$14),1,0)</f>
        <v>1</v>
      </c>
      <c r="V447">
        <f>IF(AND(D447&gt;='Parameter Ranges for Species'!I$14,'Control Data&amp;Habitat Comparison'!D447&lt;='Parameter Ranges for Species'!D$14),1,0)</f>
        <v>1</v>
      </c>
      <c r="W447">
        <f>IF(AND(E447&gt;='Parameter Ranges for Species'!J$14,'Control Data&amp;Habitat Comparison'!E447&lt;='Parameter Ranges for Species'!E$14),1,0)</f>
        <v>1</v>
      </c>
      <c r="X447">
        <f>IF(AND(F447&gt;='Parameter Ranges for Species'!K$14,'Control Data&amp;Habitat Comparison'!F447&lt;='Parameter Ranges for Species'!F$14),1,0)</f>
        <v>1</v>
      </c>
      <c r="Y447">
        <f t="shared" si="20"/>
        <v>5</v>
      </c>
      <c r="AF447">
        <f t="shared" si="21"/>
        <v>1</v>
      </c>
    </row>
    <row r="448" spans="1:33" x14ac:dyDescent="0.25">
      <c r="A448" t="s">
        <v>8</v>
      </c>
      <c r="B448">
        <v>24</v>
      </c>
      <c r="C448">
        <v>0</v>
      </c>
      <c r="D448">
        <v>0.10786516853932585</v>
      </c>
      <c r="E448">
        <v>77</v>
      </c>
      <c r="F448">
        <v>3</v>
      </c>
      <c r="H448">
        <f>IF(AND(B448&gt;='Parameter Ranges for Species'!G$18,'Control Data&amp;Habitat Comparison'!B448&lt;='Parameter Ranges for Species'!B$18),1,0)</f>
        <v>1</v>
      </c>
      <c r="I448">
        <f>IF(AND(C448&gt;='Parameter Ranges for Species'!H$18,'Control Data&amp;Habitat Comparison'!C448&lt;='Parameter Ranges for Species'!C$18),1,0)</f>
        <v>1</v>
      </c>
      <c r="J448">
        <f>IF(AND(D448&gt;='Parameter Ranges for Species'!I$18,'Control Data&amp;Habitat Comparison'!D448&lt;='Parameter Ranges for Species'!D$18),1,0)</f>
        <v>0</v>
      </c>
      <c r="K448">
        <f>IF(AND(E448&gt;='Parameter Ranges for Species'!J$18,'Control Data&amp;Habitat Comparison'!E448&lt;='Parameter Ranges for Species'!E$18),1,0)</f>
        <v>1</v>
      </c>
      <c r="L448">
        <f>IF(AND(F448&gt;='Parameter Ranges for Species'!K$18,'Control Data&amp;Habitat Comparison'!F448&lt;='Parameter Ranges for Species'!F$18),1,0)</f>
        <v>1</v>
      </c>
      <c r="M448">
        <f t="shared" si="19"/>
        <v>4</v>
      </c>
      <c r="T448">
        <f>IF(AND(B448&gt;='Parameter Ranges for Species'!G$14,'Control Data&amp;Habitat Comparison'!B448&lt;='Parameter Ranges for Species'!B$14),1,0)</f>
        <v>1</v>
      </c>
      <c r="U448">
        <f>IF(AND(C448&gt;='Parameter Ranges for Species'!H$14,'Control Data&amp;Habitat Comparison'!C448&lt;='Parameter Ranges for Species'!C$14),1,0)</f>
        <v>1</v>
      </c>
      <c r="V448">
        <f>IF(AND(D448&gt;='Parameter Ranges for Species'!I$14,'Control Data&amp;Habitat Comparison'!D448&lt;='Parameter Ranges for Species'!D$14),1,0)</f>
        <v>0</v>
      </c>
      <c r="W448">
        <f>IF(AND(E448&gt;='Parameter Ranges for Species'!J$14,'Control Data&amp;Habitat Comparison'!E448&lt;='Parameter Ranges for Species'!E$14),1,0)</f>
        <v>1</v>
      </c>
      <c r="X448">
        <f>IF(AND(F448&gt;='Parameter Ranges for Species'!K$14,'Control Data&amp;Habitat Comparison'!F448&lt;='Parameter Ranges for Species'!F$14),1,0)</f>
        <v>1</v>
      </c>
      <c r="Y448">
        <f t="shared" si="20"/>
        <v>4</v>
      </c>
      <c r="AF448">
        <f t="shared" si="21"/>
        <v>1</v>
      </c>
    </row>
    <row r="449" spans="1:32" x14ac:dyDescent="0.25">
      <c r="A449" t="s">
        <v>8</v>
      </c>
      <c r="B449">
        <v>17</v>
      </c>
      <c r="C449">
        <v>0.51816000000000006</v>
      </c>
      <c r="D449">
        <v>0.34606741573033706</v>
      </c>
      <c r="E449">
        <v>28</v>
      </c>
      <c r="F449">
        <v>4</v>
      </c>
      <c r="H449">
        <f>IF(AND(B449&gt;='Parameter Ranges for Species'!G$18,'Control Data&amp;Habitat Comparison'!B449&lt;='Parameter Ranges for Species'!B$18),1,0)</f>
        <v>1</v>
      </c>
      <c r="I449">
        <f>IF(AND(C449&gt;='Parameter Ranges for Species'!H$18,'Control Data&amp;Habitat Comparison'!C449&lt;='Parameter Ranges for Species'!C$18),1,0)</f>
        <v>0</v>
      </c>
      <c r="J449">
        <f>IF(AND(D449&gt;='Parameter Ranges for Species'!I$18,'Control Data&amp;Habitat Comparison'!D449&lt;='Parameter Ranges for Species'!D$18),1,0)</f>
        <v>0</v>
      </c>
      <c r="K449">
        <f>IF(AND(E449&gt;='Parameter Ranges for Species'!J$18,'Control Data&amp;Habitat Comparison'!E449&lt;='Parameter Ranges for Species'!E$18),1,0)</f>
        <v>0</v>
      </c>
      <c r="L449">
        <f>IF(AND(F449&gt;='Parameter Ranges for Species'!K$18,'Control Data&amp;Habitat Comparison'!F449&lt;='Parameter Ranges for Species'!F$18),1,0)</f>
        <v>1</v>
      </c>
      <c r="M449">
        <f t="shared" si="19"/>
        <v>2</v>
      </c>
      <c r="T449">
        <f>IF(AND(B449&gt;='Parameter Ranges for Species'!G$14,'Control Data&amp;Habitat Comparison'!B449&lt;='Parameter Ranges for Species'!B$14),1,0)</f>
        <v>1</v>
      </c>
      <c r="U449">
        <f>IF(AND(C449&gt;='Parameter Ranges for Species'!H$14,'Control Data&amp;Habitat Comparison'!C449&lt;='Parameter Ranges for Species'!C$14),1,0)</f>
        <v>1</v>
      </c>
      <c r="V449">
        <f>IF(AND(D449&gt;='Parameter Ranges for Species'!I$14,'Control Data&amp;Habitat Comparison'!D449&lt;='Parameter Ranges for Species'!D$14),1,0)</f>
        <v>1</v>
      </c>
      <c r="W449">
        <f>IF(AND(E449&gt;='Parameter Ranges for Species'!J$14,'Control Data&amp;Habitat Comparison'!E449&lt;='Parameter Ranges for Species'!E$14),1,0)</f>
        <v>1</v>
      </c>
      <c r="X449">
        <f>IF(AND(F449&gt;='Parameter Ranges for Species'!K$14,'Control Data&amp;Habitat Comparison'!F449&lt;='Parameter Ranges for Species'!F$14),1,0)</f>
        <v>1</v>
      </c>
      <c r="Y449">
        <f t="shared" si="20"/>
        <v>5</v>
      </c>
      <c r="AF449">
        <f t="shared" si="21"/>
        <v>0</v>
      </c>
    </row>
    <row r="450" spans="1:32" x14ac:dyDescent="0.25">
      <c r="A450" t="s">
        <v>8</v>
      </c>
      <c r="B450">
        <v>7.5</v>
      </c>
      <c r="C450">
        <v>0.27432000000000001</v>
      </c>
      <c r="D450">
        <v>0.17752808988764046</v>
      </c>
      <c r="E450">
        <v>28</v>
      </c>
      <c r="F450">
        <v>4</v>
      </c>
      <c r="H450">
        <f>IF(AND(B450&gt;='Parameter Ranges for Species'!G$18,'Control Data&amp;Habitat Comparison'!B450&lt;='Parameter Ranges for Species'!B$18),1,0)</f>
        <v>0</v>
      </c>
      <c r="I450">
        <f>IF(AND(C450&gt;='Parameter Ranges for Species'!H$18,'Control Data&amp;Habitat Comparison'!C450&lt;='Parameter Ranges for Species'!C$18),1,0)</f>
        <v>1</v>
      </c>
      <c r="J450">
        <f>IF(AND(D450&gt;='Parameter Ranges for Species'!I$18,'Control Data&amp;Habitat Comparison'!D450&lt;='Parameter Ranges for Species'!D$18),1,0)</f>
        <v>1</v>
      </c>
      <c r="K450">
        <f>IF(AND(E450&gt;='Parameter Ranges for Species'!J$18,'Control Data&amp;Habitat Comparison'!E450&lt;='Parameter Ranges for Species'!E$18),1,0)</f>
        <v>0</v>
      </c>
      <c r="L450">
        <f>IF(AND(F450&gt;='Parameter Ranges for Species'!K$18,'Control Data&amp;Habitat Comparison'!F450&lt;='Parameter Ranges for Species'!F$18),1,0)</f>
        <v>1</v>
      </c>
      <c r="M450">
        <f t="shared" ref="M450:M513" si="22">SUM(H450:L450)</f>
        <v>3</v>
      </c>
      <c r="T450">
        <f>IF(AND(B450&gt;='Parameter Ranges for Species'!G$14,'Control Data&amp;Habitat Comparison'!B450&lt;='Parameter Ranges for Species'!B$14),1,0)</f>
        <v>0</v>
      </c>
      <c r="U450">
        <f>IF(AND(C450&gt;='Parameter Ranges for Species'!H$14,'Control Data&amp;Habitat Comparison'!C450&lt;='Parameter Ranges for Species'!C$14),1,0)</f>
        <v>1</v>
      </c>
      <c r="V450">
        <f>IF(AND(D450&gt;='Parameter Ranges for Species'!I$14,'Control Data&amp;Habitat Comparison'!D450&lt;='Parameter Ranges for Species'!D$14),1,0)</f>
        <v>1</v>
      </c>
      <c r="W450">
        <f>IF(AND(E450&gt;='Parameter Ranges for Species'!J$14,'Control Data&amp;Habitat Comparison'!E450&lt;='Parameter Ranges for Species'!E$14),1,0)</f>
        <v>1</v>
      </c>
      <c r="X450">
        <f>IF(AND(F450&gt;='Parameter Ranges for Species'!K$14,'Control Data&amp;Habitat Comparison'!F450&lt;='Parameter Ranges for Species'!F$14),1,0)</f>
        <v>1</v>
      </c>
      <c r="Y450">
        <f t="shared" ref="Y450:Y513" si="23">SUM(T450:X450)</f>
        <v>4</v>
      </c>
      <c r="AF450">
        <f t="shared" si="21"/>
        <v>0</v>
      </c>
    </row>
    <row r="451" spans="1:32" x14ac:dyDescent="0.25">
      <c r="A451" t="s">
        <v>8</v>
      </c>
      <c r="B451">
        <v>22</v>
      </c>
      <c r="C451">
        <v>0.27432000000000001</v>
      </c>
      <c r="D451">
        <v>0.4719101123595506</v>
      </c>
      <c r="E451">
        <v>27</v>
      </c>
      <c r="F451">
        <v>4</v>
      </c>
      <c r="H451">
        <f>IF(AND(B451&gt;='Parameter Ranges for Species'!G$18,'Control Data&amp;Habitat Comparison'!B451&lt;='Parameter Ranges for Species'!B$18),1,0)</f>
        <v>1</v>
      </c>
      <c r="I451">
        <f>IF(AND(C451&gt;='Parameter Ranges for Species'!H$18,'Control Data&amp;Habitat Comparison'!C451&lt;='Parameter Ranges for Species'!C$18),1,0)</f>
        <v>1</v>
      </c>
      <c r="J451">
        <f>IF(AND(D451&gt;='Parameter Ranges for Species'!I$18,'Control Data&amp;Habitat Comparison'!D451&lt;='Parameter Ranges for Species'!D$18),1,0)</f>
        <v>0</v>
      </c>
      <c r="K451">
        <f>IF(AND(E451&gt;='Parameter Ranges for Species'!J$18,'Control Data&amp;Habitat Comparison'!E451&lt;='Parameter Ranges for Species'!E$18),1,0)</f>
        <v>0</v>
      </c>
      <c r="L451">
        <f>IF(AND(F451&gt;='Parameter Ranges for Species'!K$18,'Control Data&amp;Habitat Comparison'!F451&lt;='Parameter Ranges for Species'!F$18),1,0)</f>
        <v>1</v>
      </c>
      <c r="M451">
        <f t="shared" si="22"/>
        <v>3</v>
      </c>
      <c r="T451">
        <f>IF(AND(B451&gt;='Parameter Ranges for Species'!G$14,'Control Data&amp;Habitat Comparison'!B451&lt;='Parameter Ranges for Species'!B$14),1,0)</f>
        <v>1</v>
      </c>
      <c r="U451">
        <f>IF(AND(C451&gt;='Parameter Ranges for Species'!H$14,'Control Data&amp;Habitat Comparison'!C451&lt;='Parameter Ranges for Species'!C$14),1,0)</f>
        <v>1</v>
      </c>
      <c r="V451">
        <f>IF(AND(D451&gt;='Parameter Ranges for Species'!I$14,'Control Data&amp;Habitat Comparison'!D451&lt;='Parameter Ranges for Species'!D$14),1,0)</f>
        <v>0</v>
      </c>
      <c r="W451">
        <f>IF(AND(E451&gt;='Parameter Ranges for Species'!J$14,'Control Data&amp;Habitat Comparison'!E451&lt;='Parameter Ranges for Species'!E$14),1,0)</f>
        <v>1</v>
      </c>
      <c r="X451">
        <f>IF(AND(F451&gt;='Parameter Ranges for Species'!K$14,'Control Data&amp;Habitat Comparison'!F451&lt;='Parameter Ranges for Species'!F$14),1,0)</f>
        <v>1</v>
      </c>
      <c r="Y451">
        <f t="shared" si="23"/>
        <v>4</v>
      </c>
      <c r="AF451">
        <f t="shared" si="21"/>
        <v>0</v>
      </c>
    </row>
    <row r="452" spans="1:32" x14ac:dyDescent="0.25">
      <c r="A452" t="s">
        <v>8</v>
      </c>
      <c r="B452">
        <v>6</v>
      </c>
      <c r="C452">
        <v>0.51816000000000006</v>
      </c>
      <c r="D452">
        <v>0.12359550561797752</v>
      </c>
      <c r="E452">
        <v>35</v>
      </c>
      <c r="F452">
        <v>3</v>
      </c>
      <c r="H452">
        <f>IF(AND(B452&gt;='Parameter Ranges for Species'!G$18,'Control Data&amp;Habitat Comparison'!B452&lt;='Parameter Ranges for Species'!B$18),1,0)</f>
        <v>0</v>
      </c>
      <c r="I452">
        <f>IF(AND(C452&gt;='Parameter Ranges for Species'!H$18,'Control Data&amp;Habitat Comparison'!C452&lt;='Parameter Ranges for Species'!C$18),1,0)</f>
        <v>0</v>
      </c>
      <c r="J452">
        <f>IF(AND(D452&gt;='Parameter Ranges for Species'!I$18,'Control Data&amp;Habitat Comparison'!D452&lt;='Parameter Ranges for Species'!D$18),1,0)</f>
        <v>0</v>
      </c>
      <c r="K452">
        <f>IF(AND(E452&gt;='Parameter Ranges for Species'!J$18,'Control Data&amp;Habitat Comparison'!E452&lt;='Parameter Ranges for Species'!E$18),1,0)</f>
        <v>1</v>
      </c>
      <c r="L452">
        <f>IF(AND(F452&gt;='Parameter Ranges for Species'!K$18,'Control Data&amp;Habitat Comparison'!F452&lt;='Parameter Ranges for Species'!F$18),1,0)</f>
        <v>1</v>
      </c>
      <c r="M452">
        <f t="shared" si="22"/>
        <v>2</v>
      </c>
      <c r="T452">
        <f>IF(AND(B452&gt;='Parameter Ranges for Species'!G$14,'Control Data&amp;Habitat Comparison'!B452&lt;='Parameter Ranges for Species'!B$14),1,0)</f>
        <v>0</v>
      </c>
      <c r="U452">
        <f>IF(AND(C452&gt;='Parameter Ranges for Species'!H$14,'Control Data&amp;Habitat Comparison'!C452&lt;='Parameter Ranges for Species'!C$14),1,0)</f>
        <v>1</v>
      </c>
      <c r="V452">
        <f>IF(AND(D452&gt;='Parameter Ranges for Species'!I$14,'Control Data&amp;Habitat Comparison'!D452&lt;='Parameter Ranges for Species'!D$14),1,0)</f>
        <v>1</v>
      </c>
      <c r="W452">
        <f>IF(AND(E452&gt;='Parameter Ranges for Species'!J$14,'Control Data&amp;Habitat Comparison'!E452&lt;='Parameter Ranges for Species'!E$14),1,0)</f>
        <v>1</v>
      </c>
      <c r="X452">
        <f>IF(AND(F452&gt;='Parameter Ranges for Species'!K$14,'Control Data&amp;Habitat Comparison'!F452&lt;='Parameter Ranges for Species'!F$14),1,0)</f>
        <v>1</v>
      </c>
      <c r="Y452">
        <f t="shared" si="23"/>
        <v>4</v>
      </c>
      <c r="AF452">
        <f t="shared" si="21"/>
        <v>0</v>
      </c>
    </row>
    <row r="453" spans="1:32" x14ac:dyDescent="0.25">
      <c r="A453" t="s">
        <v>8</v>
      </c>
      <c r="B453">
        <v>13</v>
      </c>
      <c r="C453">
        <v>1.0363200000000001</v>
      </c>
      <c r="D453">
        <v>0.21573033707865169</v>
      </c>
      <c r="E453">
        <v>35</v>
      </c>
      <c r="F453">
        <v>3</v>
      </c>
      <c r="H453">
        <f>IF(AND(B453&gt;='Parameter Ranges for Species'!G$18,'Control Data&amp;Habitat Comparison'!B453&lt;='Parameter Ranges for Species'!B$18),1,0)</f>
        <v>1</v>
      </c>
      <c r="I453">
        <f>IF(AND(C453&gt;='Parameter Ranges for Species'!H$18,'Control Data&amp;Habitat Comparison'!C453&lt;='Parameter Ranges for Species'!C$18),1,0)</f>
        <v>0</v>
      </c>
      <c r="J453">
        <f>IF(AND(D453&gt;='Parameter Ranges for Species'!I$18,'Control Data&amp;Habitat Comparison'!D453&lt;='Parameter Ranges for Species'!D$18),1,0)</f>
        <v>1</v>
      </c>
      <c r="K453">
        <f>IF(AND(E453&gt;='Parameter Ranges for Species'!J$18,'Control Data&amp;Habitat Comparison'!E453&lt;='Parameter Ranges for Species'!E$18),1,0)</f>
        <v>1</v>
      </c>
      <c r="L453">
        <f>IF(AND(F453&gt;='Parameter Ranges for Species'!K$18,'Control Data&amp;Habitat Comparison'!F453&lt;='Parameter Ranges for Species'!F$18),1,0)</f>
        <v>1</v>
      </c>
      <c r="M453">
        <f t="shared" si="22"/>
        <v>4</v>
      </c>
      <c r="T453">
        <f>IF(AND(B453&gt;='Parameter Ranges for Species'!G$14,'Control Data&amp;Habitat Comparison'!B453&lt;='Parameter Ranges for Species'!B$14),1,0)</f>
        <v>1</v>
      </c>
      <c r="U453">
        <f>IF(AND(C453&gt;='Parameter Ranges for Species'!H$14,'Control Data&amp;Habitat Comparison'!C453&lt;='Parameter Ranges for Species'!C$14),1,0)</f>
        <v>0</v>
      </c>
      <c r="V453">
        <f>IF(AND(D453&gt;='Parameter Ranges for Species'!I$14,'Control Data&amp;Habitat Comparison'!D453&lt;='Parameter Ranges for Species'!D$14),1,0)</f>
        <v>1</v>
      </c>
      <c r="W453">
        <f>IF(AND(E453&gt;='Parameter Ranges for Species'!J$14,'Control Data&amp;Habitat Comparison'!E453&lt;='Parameter Ranges for Species'!E$14),1,0)</f>
        <v>1</v>
      </c>
      <c r="X453">
        <f>IF(AND(F453&gt;='Parameter Ranges for Species'!K$14,'Control Data&amp;Habitat Comparison'!F453&lt;='Parameter Ranges for Species'!F$14),1,0)</f>
        <v>1</v>
      </c>
      <c r="Y453">
        <f t="shared" si="23"/>
        <v>4</v>
      </c>
      <c r="AF453">
        <f t="shared" si="21"/>
        <v>1</v>
      </c>
    </row>
    <row r="454" spans="1:32" x14ac:dyDescent="0.25">
      <c r="A454" t="s">
        <v>8</v>
      </c>
      <c r="B454">
        <v>6</v>
      </c>
      <c r="C454">
        <v>0.45720000000000005</v>
      </c>
      <c r="D454">
        <v>9.2134831460674152E-2</v>
      </c>
      <c r="E454">
        <v>40</v>
      </c>
      <c r="F454">
        <v>3</v>
      </c>
      <c r="H454">
        <f>IF(AND(B454&gt;='Parameter Ranges for Species'!G$18,'Control Data&amp;Habitat Comparison'!B454&lt;='Parameter Ranges for Species'!B$18),1,0)</f>
        <v>0</v>
      </c>
      <c r="I454">
        <f>IF(AND(C454&gt;='Parameter Ranges for Species'!H$18,'Control Data&amp;Habitat Comparison'!C454&lt;='Parameter Ranges for Species'!C$18),1,0)</f>
        <v>0</v>
      </c>
      <c r="J454">
        <f>IF(AND(D454&gt;='Parameter Ranges for Species'!I$18,'Control Data&amp;Habitat Comparison'!D454&lt;='Parameter Ranges for Species'!D$18),1,0)</f>
        <v>0</v>
      </c>
      <c r="K454">
        <f>IF(AND(E454&gt;='Parameter Ranges for Species'!J$18,'Control Data&amp;Habitat Comparison'!E454&lt;='Parameter Ranges for Species'!E$18),1,0)</f>
        <v>1</v>
      </c>
      <c r="L454">
        <f>IF(AND(F454&gt;='Parameter Ranges for Species'!K$18,'Control Data&amp;Habitat Comparison'!F454&lt;='Parameter Ranges for Species'!F$18),1,0)</f>
        <v>1</v>
      </c>
      <c r="M454">
        <f t="shared" si="22"/>
        <v>2</v>
      </c>
      <c r="T454">
        <f>IF(AND(B454&gt;='Parameter Ranges for Species'!G$14,'Control Data&amp;Habitat Comparison'!B454&lt;='Parameter Ranges for Species'!B$14),1,0)</f>
        <v>0</v>
      </c>
      <c r="U454">
        <f>IF(AND(C454&gt;='Parameter Ranges for Species'!H$14,'Control Data&amp;Habitat Comparison'!C454&lt;='Parameter Ranges for Species'!C$14),1,0)</f>
        <v>1</v>
      </c>
      <c r="V454">
        <f>IF(AND(D454&gt;='Parameter Ranges for Species'!I$14,'Control Data&amp;Habitat Comparison'!D454&lt;='Parameter Ranges for Species'!D$14),1,0)</f>
        <v>0</v>
      </c>
      <c r="W454">
        <f>IF(AND(E454&gt;='Parameter Ranges for Species'!J$14,'Control Data&amp;Habitat Comparison'!E454&lt;='Parameter Ranges for Species'!E$14),1,0)</f>
        <v>1</v>
      </c>
      <c r="X454">
        <f>IF(AND(F454&gt;='Parameter Ranges for Species'!K$14,'Control Data&amp;Habitat Comparison'!F454&lt;='Parameter Ranges for Species'!F$14),1,0)</f>
        <v>1</v>
      </c>
      <c r="Y454">
        <f t="shared" si="23"/>
        <v>3</v>
      </c>
      <c r="AF454">
        <f t="shared" si="21"/>
        <v>0</v>
      </c>
    </row>
    <row r="455" spans="1:32" x14ac:dyDescent="0.25">
      <c r="A455" t="s">
        <v>8</v>
      </c>
      <c r="B455">
        <v>44</v>
      </c>
      <c r="C455">
        <v>0.18288000000000001</v>
      </c>
      <c r="D455">
        <v>0.39550561797752809</v>
      </c>
      <c r="E455">
        <v>37</v>
      </c>
      <c r="F455">
        <v>1</v>
      </c>
      <c r="H455">
        <f>IF(AND(B455&gt;='Parameter Ranges for Species'!G$18,'Control Data&amp;Habitat Comparison'!B455&lt;='Parameter Ranges for Species'!B$18),1,0)</f>
        <v>1</v>
      </c>
      <c r="I455">
        <f>IF(AND(C455&gt;='Parameter Ranges for Species'!H$18,'Control Data&amp;Habitat Comparison'!C455&lt;='Parameter Ranges for Species'!C$18),1,0)</f>
        <v>1</v>
      </c>
      <c r="J455">
        <f>IF(AND(D455&gt;='Parameter Ranges for Species'!I$18,'Control Data&amp;Habitat Comparison'!D455&lt;='Parameter Ranges for Species'!D$18),1,0)</f>
        <v>0</v>
      </c>
      <c r="K455">
        <f>IF(AND(E455&gt;='Parameter Ranges for Species'!J$18,'Control Data&amp;Habitat Comparison'!E455&lt;='Parameter Ranges for Species'!E$18),1,0)</f>
        <v>1</v>
      </c>
      <c r="L455">
        <f>IF(AND(F455&gt;='Parameter Ranges for Species'!K$18,'Control Data&amp;Habitat Comparison'!F455&lt;='Parameter Ranges for Species'!F$18),1,0)</f>
        <v>1</v>
      </c>
      <c r="M455">
        <f t="shared" si="22"/>
        <v>4</v>
      </c>
      <c r="T455">
        <f>IF(AND(B455&gt;='Parameter Ranges for Species'!G$14,'Control Data&amp;Habitat Comparison'!B455&lt;='Parameter Ranges for Species'!B$14),1,0)</f>
        <v>0</v>
      </c>
      <c r="U455">
        <f>IF(AND(C455&gt;='Parameter Ranges for Species'!H$14,'Control Data&amp;Habitat Comparison'!C455&lt;='Parameter Ranges for Species'!C$14),1,0)</f>
        <v>1</v>
      </c>
      <c r="V455">
        <f>IF(AND(D455&gt;='Parameter Ranges for Species'!I$14,'Control Data&amp;Habitat Comparison'!D455&lt;='Parameter Ranges for Species'!D$14),1,0)</f>
        <v>1</v>
      </c>
      <c r="W455">
        <f>IF(AND(E455&gt;='Parameter Ranges for Species'!J$14,'Control Data&amp;Habitat Comparison'!E455&lt;='Parameter Ranges for Species'!E$14),1,0)</f>
        <v>1</v>
      </c>
      <c r="X455">
        <f>IF(AND(F455&gt;='Parameter Ranges for Species'!K$14,'Control Data&amp;Habitat Comparison'!F455&lt;='Parameter Ranges for Species'!F$14),1,0)</f>
        <v>1</v>
      </c>
      <c r="Y455">
        <f t="shared" si="23"/>
        <v>4</v>
      </c>
      <c r="AF455">
        <f t="shared" si="21"/>
        <v>1</v>
      </c>
    </row>
    <row r="456" spans="1:32" x14ac:dyDescent="0.25">
      <c r="A456" t="s">
        <v>8</v>
      </c>
      <c r="B456">
        <v>21</v>
      </c>
      <c r="C456">
        <v>0.48768000000000006</v>
      </c>
      <c r="D456">
        <v>0.10561797752808989</v>
      </c>
      <c r="E456">
        <v>65</v>
      </c>
      <c r="F456">
        <v>1</v>
      </c>
      <c r="H456">
        <f>IF(AND(B456&gt;='Parameter Ranges for Species'!G$18,'Control Data&amp;Habitat Comparison'!B456&lt;='Parameter Ranges for Species'!B$18),1,0)</f>
        <v>1</v>
      </c>
      <c r="I456">
        <f>IF(AND(C456&gt;='Parameter Ranges for Species'!H$18,'Control Data&amp;Habitat Comparison'!C456&lt;='Parameter Ranges for Species'!C$18),1,0)</f>
        <v>0</v>
      </c>
      <c r="J456">
        <f>IF(AND(D456&gt;='Parameter Ranges for Species'!I$18,'Control Data&amp;Habitat Comparison'!D456&lt;='Parameter Ranges for Species'!D$18),1,0)</f>
        <v>0</v>
      </c>
      <c r="K456">
        <f>IF(AND(E456&gt;='Parameter Ranges for Species'!J$18,'Control Data&amp;Habitat Comparison'!E456&lt;='Parameter Ranges for Species'!E$18),1,0)</f>
        <v>1</v>
      </c>
      <c r="L456">
        <f>IF(AND(F456&gt;='Parameter Ranges for Species'!K$18,'Control Data&amp;Habitat Comparison'!F456&lt;='Parameter Ranges for Species'!F$18),1,0)</f>
        <v>1</v>
      </c>
      <c r="M456">
        <f t="shared" si="22"/>
        <v>3</v>
      </c>
      <c r="T456">
        <f>IF(AND(B456&gt;='Parameter Ranges for Species'!G$14,'Control Data&amp;Habitat Comparison'!B456&lt;='Parameter Ranges for Species'!B$14),1,0)</f>
        <v>1</v>
      </c>
      <c r="U456">
        <f>IF(AND(C456&gt;='Parameter Ranges for Species'!H$14,'Control Data&amp;Habitat Comparison'!C456&lt;='Parameter Ranges for Species'!C$14),1,0)</f>
        <v>1</v>
      </c>
      <c r="V456">
        <f>IF(AND(D456&gt;='Parameter Ranges for Species'!I$14,'Control Data&amp;Habitat Comparison'!D456&lt;='Parameter Ranges for Species'!D$14),1,0)</f>
        <v>0</v>
      </c>
      <c r="W456">
        <f>IF(AND(E456&gt;='Parameter Ranges for Species'!J$14,'Control Data&amp;Habitat Comparison'!E456&lt;='Parameter Ranges for Species'!E$14),1,0)</f>
        <v>1</v>
      </c>
      <c r="X456">
        <f>IF(AND(F456&gt;='Parameter Ranges for Species'!K$14,'Control Data&amp;Habitat Comparison'!F456&lt;='Parameter Ranges for Species'!F$14),1,0)</f>
        <v>1</v>
      </c>
      <c r="Y456">
        <f t="shared" si="23"/>
        <v>4</v>
      </c>
      <c r="AF456">
        <f t="shared" si="21"/>
        <v>0</v>
      </c>
    </row>
    <row r="457" spans="1:32" x14ac:dyDescent="0.25">
      <c r="A457" t="s">
        <v>8</v>
      </c>
      <c r="B457">
        <v>22</v>
      </c>
      <c r="C457">
        <v>0</v>
      </c>
      <c r="D457">
        <v>0.31910112359550563</v>
      </c>
      <c r="E457">
        <v>34</v>
      </c>
      <c r="F457">
        <v>1</v>
      </c>
      <c r="H457">
        <f>IF(AND(B457&gt;='Parameter Ranges for Species'!G$18,'Control Data&amp;Habitat Comparison'!B457&lt;='Parameter Ranges for Species'!B$18),1,0)</f>
        <v>1</v>
      </c>
      <c r="I457">
        <f>IF(AND(C457&gt;='Parameter Ranges for Species'!H$18,'Control Data&amp;Habitat Comparison'!C457&lt;='Parameter Ranges for Species'!C$18),1,0)</f>
        <v>1</v>
      </c>
      <c r="J457">
        <f>IF(AND(D457&gt;='Parameter Ranges for Species'!I$18,'Control Data&amp;Habitat Comparison'!D457&lt;='Parameter Ranges for Species'!D$18),1,0)</f>
        <v>0</v>
      </c>
      <c r="K457">
        <f>IF(AND(E457&gt;='Parameter Ranges for Species'!J$18,'Control Data&amp;Habitat Comparison'!E457&lt;='Parameter Ranges for Species'!E$18),1,0)</f>
        <v>1</v>
      </c>
      <c r="L457">
        <f>IF(AND(F457&gt;='Parameter Ranges for Species'!K$18,'Control Data&amp;Habitat Comparison'!F457&lt;='Parameter Ranges for Species'!F$18),1,0)</f>
        <v>1</v>
      </c>
      <c r="M457">
        <f t="shared" si="22"/>
        <v>4</v>
      </c>
      <c r="T457">
        <f>IF(AND(B457&gt;='Parameter Ranges for Species'!G$14,'Control Data&amp;Habitat Comparison'!B457&lt;='Parameter Ranges for Species'!B$14),1,0)</f>
        <v>1</v>
      </c>
      <c r="U457">
        <f>IF(AND(C457&gt;='Parameter Ranges for Species'!H$14,'Control Data&amp;Habitat Comparison'!C457&lt;='Parameter Ranges for Species'!C$14),1,0)</f>
        <v>1</v>
      </c>
      <c r="V457">
        <f>IF(AND(D457&gt;='Parameter Ranges for Species'!I$14,'Control Data&amp;Habitat Comparison'!D457&lt;='Parameter Ranges for Species'!D$14),1,0)</f>
        <v>1</v>
      </c>
      <c r="W457">
        <f>IF(AND(E457&gt;='Parameter Ranges for Species'!J$14,'Control Data&amp;Habitat Comparison'!E457&lt;='Parameter Ranges for Species'!E$14),1,0)</f>
        <v>1</v>
      </c>
      <c r="X457">
        <f>IF(AND(F457&gt;='Parameter Ranges for Species'!K$14,'Control Data&amp;Habitat Comparison'!F457&lt;='Parameter Ranges for Species'!F$14),1,0)</f>
        <v>1</v>
      </c>
      <c r="Y457">
        <f t="shared" si="23"/>
        <v>5</v>
      </c>
      <c r="AF457">
        <f t="shared" si="21"/>
        <v>1</v>
      </c>
    </row>
    <row r="458" spans="1:32" x14ac:dyDescent="0.25">
      <c r="A458" t="s">
        <v>8</v>
      </c>
      <c r="B458">
        <v>27</v>
      </c>
      <c r="C458">
        <v>0.30480000000000002</v>
      </c>
      <c r="D458">
        <v>0.38876404494382022</v>
      </c>
      <c r="E458">
        <v>59</v>
      </c>
      <c r="F458">
        <v>1</v>
      </c>
      <c r="H458">
        <f>IF(AND(B458&gt;='Parameter Ranges for Species'!G$18,'Control Data&amp;Habitat Comparison'!B458&lt;='Parameter Ranges for Species'!B$18),1,0)</f>
        <v>1</v>
      </c>
      <c r="I458">
        <f>IF(AND(C458&gt;='Parameter Ranges for Species'!H$18,'Control Data&amp;Habitat Comparison'!C458&lt;='Parameter Ranges for Species'!C$18),1,0)</f>
        <v>1</v>
      </c>
      <c r="J458">
        <f>IF(AND(D458&gt;='Parameter Ranges for Species'!I$18,'Control Data&amp;Habitat Comparison'!D458&lt;='Parameter Ranges for Species'!D$18),1,0)</f>
        <v>0</v>
      </c>
      <c r="K458">
        <f>IF(AND(E458&gt;='Parameter Ranges for Species'!J$18,'Control Data&amp;Habitat Comparison'!E458&lt;='Parameter Ranges for Species'!E$18),1,0)</f>
        <v>1</v>
      </c>
      <c r="L458">
        <f>IF(AND(F458&gt;='Parameter Ranges for Species'!K$18,'Control Data&amp;Habitat Comparison'!F458&lt;='Parameter Ranges for Species'!F$18),1,0)</f>
        <v>1</v>
      </c>
      <c r="M458">
        <f t="shared" si="22"/>
        <v>4</v>
      </c>
      <c r="T458">
        <f>IF(AND(B458&gt;='Parameter Ranges for Species'!G$14,'Control Data&amp;Habitat Comparison'!B458&lt;='Parameter Ranges for Species'!B$14),1,0)</f>
        <v>1</v>
      </c>
      <c r="U458">
        <f>IF(AND(C458&gt;='Parameter Ranges for Species'!H$14,'Control Data&amp;Habitat Comparison'!C458&lt;='Parameter Ranges for Species'!C$14),1,0)</f>
        <v>1</v>
      </c>
      <c r="V458">
        <f>IF(AND(D458&gt;='Parameter Ranges for Species'!I$14,'Control Data&amp;Habitat Comparison'!D458&lt;='Parameter Ranges for Species'!D$14),1,0)</f>
        <v>1</v>
      </c>
      <c r="W458">
        <f>IF(AND(E458&gt;='Parameter Ranges for Species'!J$14,'Control Data&amp;Habitat Comparison'!E458&lt;='Parameter Ranges for Species'!E$14),1,0)</f>
        <v>1</v>
      </c>
      <c r="X458">
        <f>IF(AND(F458&gt;='Parameter Ranges for Species'!K$14,'Control Data&amp;Habitat Comparison'!F458&lt;='Parameter Ranges for Species'!F$14),1,0)</f>
        <v>1</v>
      </c>
      <c r="Y458">
        <f t="shared" si="23"/>
        <v>5</v>
      </c>
      <c r="AF458">
        <f t="shared" si="21"/>
        <v>1</v>
      </c>
    </row>
    <row r="459" spans="1:32" x14ac:dyDescent="0.25">
      <c r="A459" t="s">
        <v>8</v>
      </c>
      <c r="B459">
        <v>18</v>
      </c>
      <c r="C459">
        <v>0.15240000000000001</v>
      </c>
      <c r="D459">
        <v>0.44269662921348313</v>
      </c>
      <c r="E459">
        <v>43</v>
      </c>
      <c r="F459">
        <v>1</v>
      </c>
      <c r="H459">
        <f>IF(AND(B459&gt;='Parameter Ranges for Species'!G$18,'Control Data&amp;Habitat Comparison'!B459&lt;='Parameter Ranges for Species'!B$18),1,0)</f>
        <v>1</v>
      </c>
      <c r="I459">
        <f>IF(AND(C459&gt;='Parameter Ranges for Species'!H$18,'Control Data&amp;Habitat Comparison'!C459&lt;='Parameter Ranges for Species'!C$18),1,0)</f>
        <v>1</v>
      </c>
      <c r="J459">
        <f>IF(AND(D459&gt;='Parameter Ranges for Species'!I$18,'Control Data&amp;Habitat Comparison'!D459&lt;='Parameter Ranges for Species'!D$18),1,0)</f>
        <v>0</v>
      </c>
      <c r="K459">
        <f>IF(AND(E459&gt;='Parameter Ranges for Species'!J$18,'Control Data&amp;Habitat Comparison'!E459&lt;='Parameter Ranges for Species'!E$18),1,0)</f>
        <v>1</v>
      </c>
      <c r="L459">
        <f>IF(AND(F459&gt;='Parameter Ranges for Species'!K$18,'Control Data&amp;Habitat Comparison'!F459&lt;='Parameter Ranges for Species'!F$18),1,0)</f>
        <v>1</v>
      </c>
      <c r="M459">
        <f t="shared" si="22"/>
        <v>4</v>
      </c>
      <c r="T459">
        <f>IF(AND(B459&gt;='Parameter Ranges for Species'!G$14,'Control Data&amp;Habitat Comparison'!B459&lt;='Parameter Ranges for Species'!B$14),1,0)</f>
        <v>1</v>
      </c>
      <c r="U459">
        <f>IF(AND(C459&gt;='Parameter Ranges for Species'!H$14,'Control Data&amp;Habitat Comparison'!C459&lt;='Parameter Ranges for Species'!C$14),1,0)</f>
        <v>1</v>
      </c>
      <c r="V459">
        <f>IF(AND(D459&gt;='Parameter Ranges for Species'!I$14,'Control Data&amp;Habitat Comparison'!D459&lt;='Parameter Ranges for Species'!D$14),1,0)</f>
        <v>0</v>
      </c>
      <c r="W459">
        <f>IF(AND(E459&gt;='Parameter Ranges for Species'!J$14,'Control Data&amp;Habitat Comparison'!E459&lt;='Parameter Ranges for Species'!E$14),1,0)</f>
        <v>1</v>
      </c>
      <c r="X459">
        <f>IF(AND(F459&gt;='Parameter Ranges for Species'!K$14,'Control Data&amp;Habitat Comparison'!F459&lt;='Parameter Ranges for Species'!F$14),1,0)</f>
        <v>1</v>
      </c>
      <c r="Y459">
        <f t="shared" si="23"/>
        <v>4</v>
      </c>
      <c r="AF459">
        <f t="shared" si="21"/>
        <v>1</v>
      </c>
    </row>
    <row r="460" spans="1:32" x14ac:dyDescent="0.25">
      <c r="A460" t="s">
        <v>8</v>
      </c>
      <c r="B460">
        <v>27</v>
      </c>
      <c r="C460">
        <v>0</v>
      </c>
      <c r="D460">
        <v>0.23370786516853934</v>
      </c>
      <c r="E460">
        <v>44</v>
      </c>
      <c r="F460">
        <v>1</v>
      </c>
      <c r="H460">
        <f>IF(AND(B460&gt;='Parameter Ranges for Species'!G$18,'Control Data&amp;Habitat Comparison'!B460&lt;='Parameter Ranges for Species'!B$18),1,0)</f>
        <v>1</v>
      </c>
      <c r="I460">
        <f>IF(AND(C460&gt;='Parameter Ranges for Species'!H$18,'Control Data&amp;Habitat Comparison'!C460&lt;='Parameter Ranges for Species'!C$18),1,0)</f>
        <v>1</v>
      </c>
      <c r="J460">
        <f>IF(AND(D460&gt;='Parameter Ranges for Species'!I$18,'Control Data&amp;Habitat Comparison'!D460&lt;='Parameter Ranges for Species'!D$18),1,0)</f>
        <v>1</v>
      </c>
      <c r="K460">
        <f>IF(AND(E460&gt;='Parameter Ranges for Species'!J$18,'Control Data&amp;Habitat Comparison'!E460&lt;='Parameter Ranges for Species'!E$18),1,0)</f>
        <v>1</v>
      </c>
      <c r="L460">
        <f>IF(AND(F460&gt;='Parameter Ranges for Species'!K$18,'Control Data&amp;Habitat Comparison'!F460&lt;='Parameter Ranges for Species'!F$18),1,0)</f>
        <v>1</v>
      </c>
      <c r="M460">
        <f t="shared" si="22"/>
        <v>5</v>
      </c>
      <c r="T460">
        <f>IF(AND(B460&gt;='Parameter Ranges for Species'!G$14,'Control Data&amp;Habitat Comparison'!B460&lt;='Parameter Ranges for Species'!B$14),1,0)</f>
        <v>1</v>
      </c>
      <c r="U460">
        <f>IF(AND(C460&gt;='Parameter Ranges for Species'!H$14,'Control Data&amp;Habitat Comparison'!C460&lt;='Parameter Ranges for Species'!C$14),1,0)</f>
        <v>1</v>
      </c>
      <c r="V460">
        <f>IF(AND(D460&gt;='Parameter Ranges for Species'!I$14,'Control Data&amp;Habitat Comparison'!D460&lt;='Parameter Ranges for Species'!D$14),1,0)</f>
        <v>1</v>
      </c>
      <c r="W460">
        <f>IF(AND(E460&gt;='Parameter Ranges for Species'!J$14,'Control Data&amp;Habitat Comparison'!E460&lt;='Parameter Ranges for Species'!E$14),1,0)</f>
        <v>1</v>
      </c>
      <c r="X460">
        <f>IF(AND(F460&gt;='Parameter Ranges for Species'!K$14,'Control Data&amp;Habitat Comparison'!F460&lt;='Parameter Ranges for Species'!F$14),1,0)</f>
        <v>1</v>
      </c>
      <c r="Y460">
        <f t="shared" si="23"/>
        <v>5</v>
      </c>
      <c r="AF460">
        <f t="shared" si="21"/>
        <v>1</v>
      </c>
    </row>
    <row r="461" spans="1:32" x14ac:dyDescent="0.25">
      <c r="A461" t="s">
        <v>8</v>
      </c>
      <c r="B461">
        <v>33</v>
      </c>
      <c r="C461">
        <v>0.39624000000000004</v>
      </c>
      <c r="D461">
        <v>0.4719101123595506</v>
      </c>
      <c r="E461">
        <v>43</v>
      </c>
      <c r="F461">
        <v>1</v>
      </c>
      <c r="H461">
        <f>IF(AND(B461&gt;='Parameter Ranges for Species'!G$18,'Control Data&amp;Habitat Comparison'!B461&lt;='Parameter Ranges for Species'!B$18),1,0)</f>
        <v>1</v>
      </c>
      <c r="I461">
        <f>IF(AND(C461&gt;='Parameter Ranges for Species'!H$18,'Control Data&amp;Habitat Comparison'!C461&lt;='Parameter Ranges for Species'!C$18),1,0)</f>
        <v>0</v>
      </c>
      <c r="J461">
        <f>IF(AND(D461&gt;='Parameter Ranges for Species'!I$18,'Control Data&amp;Habitat Comparison'!D461&lt;='Parameter Ranges for Species'!D$18),1,0)</f>
        <v>0</v>
      </c>
      <c r="K461">
        <f>IF(AND(E461&gt;='Parameter Ranges for Species'!J$18,'Control Data&amp;Habitat Comparison'!E461&lt;='Parameter Ranges for Species'!E$18),1,0)</f>
        <v>1</v>
      </c>
      <c r="L461">
        <f>IF(AND(F461&gt;='Parameter Ranges for Species'!K$18,'Control Data&amp;Habitat Comparison'!F461&lt;='Parameter Ranges for Species'!F$18),1,0)</f>
        <v>1</v>
      </c>
      <c r="M461">
        <f t="shared" si="22"/>
        <v>3</v>
      </c>
      <c r="T461">
        <f>IF(AND(B461&gt;='Parameter Ranges for Species'!G$14,'Control Data&amp;Habitat Comparison'!B461&lt;='Parameter Ranges for Species'!B$14),1,0)</f>
        <v>0</v>
      </c>
      <c r="U461">
        <f>IF(AND(C461&gt;='Parameter Ranges for Species'!H$14,'Control Data&amp;Habitat Comparison'!C461&lt;='Parameter Ranges for Species'!C$14),1,0)</f>
        <v>1</v>
      </c>
      <c r="V461">
        <f>IF(AND(D461&gt;='Parameter Ranges for Species'!I$14,'Control Data&amp;Habitat Comparison'!D461&lt;='Parameter Ranges for Species'!D$14),1,0)</f>
        <v>0</v>
      </c>
      <c r="W461">
        <f>IF(AND(E461&gt;='Parameter Ranges for Species'!J$14,'Control Data&amp;Habitat Comparison'!E461&lt;='Parameter Ranges for Species'!E$14),1,0)</f>
        <v>1</v>
      </c>
      <c r="X461">
        <f>IF(AND(F461&gt;='Parameter Ranges for Species'!K$14,'Control Data&amp;Habitat Comparison'!F461&lt;='Parameter Ranges for Species'!F$14),1,0)</f>
        <v>1</v>
      </c>
      <c r="Y461">
        <f t="shared" si="23"/>
        <v>3</v>
      </c>
      <c r="AF461">
        <f t="shared" si="21"/>
        <v>0</v>
      </c>
    </row>
    <row r="462" spans="1:32" x14ac:dyDescent="0.25">
      <c r="A462" t="s">
        <v>8</v>
      </c>
      <c r="B462">
        <v>15</v>
      </c>
      <c r="C462">
        <v>0.33528000000000002</v>
      </c>
      <c r="D462">
        <v>0.40898876404494383</v>
      </c>
      <c r="E462">
        <v>47</v>
      </c>
      <c r="F462">
        <v>1</v>
      </c>
      <c r="H462">
        <f>IF(AND(B462&gt;='Parameter Ranges for Species'!G$18,'Control Data&amp;Habitat Comparison'!B462&lt;='Parameter Ranges for Species'!B$18),1,0)</f>
        <v>1</v>
      </c>
      <c r="I462">
        <f>IF(AND(C462&gt;='Parameter Ranges for Species'!H$18,'Control Data&amp;Habitat Comparison'!C462&lt;='Parameter Ranges for Species'!C$18),1,0)</f>
        <v>1</v>
      </c>
      <c r="J462">
        <f>IF(AND(D462&gt;='Parameter Ranges for Species'!I$18,'Control Data&amp;Habitat Comparison'!D462&lt;='Parameter Ranges for Species'!D$18),1,0)</f>
        <v>0</v>
      </c>
      <c r="K462">
        <f>IF(AND(E462&gt;='Parameter Ranges for Species'!J$18,'Control Data&amp;Habitat Comparison'!E462&lt;='Parameter Ranges for Species'!E$18),1,0)</f>
        <v>1</v>
      </c>
      <c r="L462">
        <f>IF(AND(F462&gt;='Parameter Ranges for Species'!K$18,'Control Data&amp;Habitat Comparison'!F462&lt;='Parameter Ranges for Species'!F$18),1,0)</f>
        <v>1</v>
      </c>
      <c r="M462">
        <f t="shared" si="22"/>
        <v>4</v>
      </c>
      <c r="T462">
        <f>IF(AND(B462&gt;='Parameter Ranges for Species'!G$14,'Control Data&amp;Habitat Comparison'!B462&lt;='Parameter Ranges for Species'!B$14),1,0)</f>
        <v>1</v>
      </c>
      <c r="U462">
        <f>IF(AND(C462&gt;='Parameter Ranges for Species'!H$14,'Control Data&amp;Habitat Comparison'!C462&lt;='Parameter Ranges for Species'!C$14),1,0)</f>
        <v>1</v>
      </c>
      <c r="V462">
        <f>IF(AND(D462&gt;='Parameter Ranges for Species'!I$14,'Control Data&amp;Habitat Comparison'!D462&lt;='Parameter Ranges for Species'!D$14),1,0)</f>
        <v>1</v>
      </c>
      <c r="W462">
        <f>IF(AND(E462&gt;='Parameter Ranges for Species'!J$14,'Control Data&amp;Habitat Comparison'!E462&lt;='Parameter Ranges for Species'!E$14),1,0)</f>
        <v>1</v>
      </c>
      <c r="X462">
        <f>IF(AND(F462&gt;='Parameter Ranges for Species'!K$14,'Control Data&amp;Habitat Comparison'!F462&lt;='Parameter Ranges for Species'!F$14),1,0)</f>
        <v>1</v>
      </c>
      <c r="Y462">
        <f t="shared" si="23"/>
        <v>5</v>
      </c>
      <c r="AF462">
        <f t="shared" si="21"/>
        <v>1</v>
      </c>
    </row>
    <row r="463" spans="1:32" x14ac:dyDescent="0.25">
      <c r="A463" t="s">
        <v>8</v>
      </c>
      <c r="B463">
        <v>28</v>
      </c>
      <c r="C463">
        <v>0.73152000000000006</v>
      </c>
      <c r="D463">
        <v>0.18651685393258427</v>
      </c>
      <c r="E463">
        <v>22</v>
      </c>
      <c r="F463">
        <v>4</v>
      </c>
      <c r="H463">
        <f>IF(AND(B463&gt;='Parameter Ranges for Species'!G$18,'Control Data&amp;Habitat Comparison'!B463&lt;='Parameter Ranges for Species'!B$18),1,0)</f>
        <v>1</v>
      </c>
      <c r="I463">
        <f>IF(AND(C463&gt;='Parameter Ranges for Species'!H$18,'Control Data&amp;Habitat Comparison'!C463&lt;='Parameter Ranges for Species'!C$18),1,0)</f>
        <v>0</v>
      </c>
      <c r="J463">
        <f>IF(AND(D463&gt;='Parameter Ranges for Species'!I$18,'Control Data&amp;Habitat Comparison'!D463&lt;='Parameter Ranges for Species'!D$18),1,0)</f>
        <v>1</v>
      </c>
      <c r="K463">
        <f>IF(AND(E463&gt;='Parameter Ranges for Species'!J$18,'Control Data&amp;Habitat Comparison'!E463&lt;='Parameter Ranges for Species'!E$18),1,0)</f>
        <v>0</v>
      </c>
      <c r="L463">
        <f>IF(AND(F463&gt;='Parameter Ranges for Species'!K$18,'Control Data&amp;Habitat Comparison'!F463&lt;='Parameter Ranges for Species'!F$18),1,0)</f>
        <v>1</v>
      </c>
      <c r="M463">
        <f t="shared" si="22"/>
        <v>3</v>
      </c>
      <c r="T463">
        <f>IF(AND(B463&gt;='Parameter Ranges for Species'!G$14,'Control Data&amp;Habitat Comparison'!B463&lt;='Parameter Ranges for Species'!B$14),1,0)</f>
        <v>1</v>
      </c>
      <c r="U463">
        <f>IF(AND(C463&gt;='Parameter Ranges for Species'!H$14,'Control Data&amp;Habitat Comparison'!C463&lt;='Parameter Ranges for Species'!C$14),1,0)</f>
        <v>0</v>
      </c>
      <c r="V463">
        <f>IF(AND(D463&gt;='Parameter Ranges for Species'!I$14,'Control Data&amp;Habitat Comparison'!D463&lt;='Parameter Ranges for Species'!D$14),1,0)</f>
        <v>1</v>
      </c>
      <c r="W463">
        <f>IF(AND(E463&gt;='Parameter Ranges for Species'!J$14,'Control Data&amp;Habitat Comparison'!E463&lt;='Parameter Ranges for Species'!E$14),1,0)</f>
        <v>1</v>
      </c>
      <c r="X463">
        <f>IF(AND(F463&gt;='Parameter Ranges for Species'!K$14,'Control Data&amp;Habitat Comparison'!F463&lt;='Parameter Ranges for Species'!F$14),1,0)</f>
        <v>1</v>
      </c>
      <c r="Y463">
        <f t="shared" si="23"/>
        <v>4</v>
      </c>
      <c r="AF463">
        <f t="shared" si="21"/>
        <v>0</v>
      </c>
    </row>
    <row r="464" spans="1:32" x14ac:dyDescent="0.25">
      <c r="A464" t="s">
        <v>8</v>
      </c>
      <c r="B464">
        <v>17</v>
      </c>
      <c r="C464">
        <v>0.27432000000000001</v>
      </c>
      <c r="D464">
        <v>0.46516853932584268</v>
      </c>
      <c r="E464">
        <v>27</v>
      </c>
      <c r="F464">
        <v>1</v>
      </c>
      <c r="H464">
        <f>IF(AND(B464&gt;='Parameter Ranges for Species'!G$18,'Control Data&amp;Habitat Comparison'!B464&lt;='Parameter Ranges for Species'!B$18),1,0)</f>
        <v>1</v>
      </c>
      <c r="I464">
        <f>IF(AND(C464&gt;='Parameter Ranges for Species'!H$18,'Control Data&amp;Habitat Comparison'!C464&lt;='Parameter Ranges for Species'!C$18),1,0)</f>
        <v>1</v>
      </c>
      <c r="J464">
        <f>IF(AND(D464&gt;='Parameter Ranges for Species'!I$18,'Control Data&amp;Habitat Comparison'!D464&lt;='Parameter Ranges for Species'!D$18),1,0)</f>
        <v>0</v>
      </c>
      <c r="K464">
        <f>IF(AND(E464&gt;='Parameter Ranges for Species'!J$18,'Control Data&amp;Habitat Comparison'!E464&lt;='Parameter Ranges for Species'!E$18),1,0)</f>
        <v>0</v>
      </c>
      <c r="L464">
        <f>IF(AND(F464&gt;='Parameter Ranges for Species'!K$18,'Control Data&amp;Habitat Comparison'!F464&lt;='Parameter Ranges for Species'!F$18),1,0)</f>
        <v>1</v>
      </c>
      <c r="M464">
        <f t="shared" si="22"/>
        <v>3</v>
      </c>
      <c r="T464">
        <f>IF(AND(B464&gt;='Parameter Ranges for Species'!G$14,'Control Data&amp;Habitat Comparison'!B464&lt;='Parameter Ranges for Species'!B$14),1,0)</f>
        <v>1</v>
      </c>
      <c r="U464">
        <f>IF(AND(C464&gt;='Parameter Ranges for Species'!H$14,'Control Data&amp;Habitat Comparison'!C464&lt;='Parameter Ranges for Species'!C$14),1,0)</f>
        <v>1</v>
      </c>
      <c r="V464">
        <f>IF(AND(D464&gt;='Parameter Ranges for Species'!I$14,'Control Data&amp;Habitat Comparison'!D464&lt;='Parameter Ranges for Species'!D$14),1,0)</f>
        <v>0</v>
      </c>
      <c r="W464">
        <f>IF(AND(E464&gt;='Parameter Ranges for Species'!J$14,'Control Data&amp;Habitat Comparison'!E464&lt;='Parameter Ranges for Species'!E$14),1,0)</f>
        <v>1</v>
      </c>
      <c r="X464">
        <f>IF(AND(F464&gt;='Parameter Ranges for Species'!K$14,'Control Data&amp;Habitat Comparison'!F464&lt;='Parameter Ranges for Species'!F$14),1,0)</f>
        <v>1</v>
      </c>
      <c r="Y464">
        <f t="shared" si="23"/>
        <v>4</v>
      </c>
      <c r="AF464">
        <f t="shared" si="21"/>
        <v>0</v>
      </c>
    </row>
    <row r="465" spans="1:32" x14ac:dyDescent="0.25">
      <c r="A465" t="s">
        <v>8</v>
      </c>
      <c r="B465">
        <v>18</v>
      </c>
      <c r="C465">
        <v>1.524</v>
      </c>
      <c r="D465">
        <v>0.29887640449438202</v>
      </c>
      <c r="E465">
        <v>29</v>
      </c>
      <c r="F465">
        <v>5</v>
      </c>
      <c r="H465">
        <f>IF(AND(B465&gt;='Parameter Ranges for Species'!G$18,'Control Data&amp;Habitat Comparison'!B465&lt;='Parameter Ranges for Species'!B$18),1,0)</f>
        <v>1</v>
      </c>
      <c r="I465">
        <f>IF(AND(C465&gt;='Parameter Ranges for Species'!H$18,'Control Data&amp;Habitat Comparison'!C465&lt;='Parameter Ranges for Species'!C$18),1,0)</f>
        <v>0</v>
      </c>
      <c r="J465">
        <f>IF(AND(D465&gt;='Parameter Ranges for Species'!I$18,'Control Data&amp;Habitat Comparison'!D465&lt;='Parameter Ranges for Species'!D$18),1,0)</f>
        <v>0</v>
      </c>
      <c r="K465">
        <f>IF(AND(E465&gt;='Parameter Ranges for Species'!J$18,'Control Data&amp;Habitat Comparison'!E465&lt;='Parameter Ranges for Species'!E$18),1,0)</f>
        <v>1</v>
      </c>
      <c r="L465">
        <f>IF(AND(F465&gt;='Parameter Ranges for Species'!K$18,'Control Data&amp;Habitat Comparison'!F465&lt;='Parameter Ranges for Species'!F$18),1,0)</f>
        <v>1</v>
      </c>
      <c r="M465">
        <f t="shared" si="22"/>
        <v>3</v>
      </c>
      <c r="T465">
        <f>IF(AND(B465&gt;='Parameter Ranges for Species'!G$14,'Control Data&amp;Habitat Comparison'!B465&lt;='Parameter Ranges for Species'!B$14),1,0)</f>
        <v>1</v>
      </c>
      <c r="U465">
        <f>IF(AND(C465&gt;='Parameter Ranges for Species'!H$14,'Control Data&amp;Habitat Comparison'!C465&lt;='Parameter Ranges for Species'!C$14),1,0)</f>
        <v>0</v>
      </c>
      <c r="V465">
        <f>IF(AND(D465&gt;='Parameter Ranges for Species'!I$14,'Control Data&amp;Habitat Comparison'!D465&lt;='Parameter Ranges for Species'!D$14),1,0)</f>
        <v>1</v>
      </c>
      <c r="W465">
        <f>IF(AND(E465&gt;='Parameter Ranges for Species'!J$14,'Control Data&amp;Habitat Comparison'!E465&lt;='Parameter Ranges for Species'!E$14),1,0)</f>
        <v>1</v>
      </c>
      <c r="X465">
        <f>IF(AND(F465&gt;='Parameter Ranges for Species'!K$14,'Control Data&amp;Habitat Comparison'!F465&lt;='Parameter Ranges for Species'!F$14),1,0)</f>
        <v>0</v>
      </c>
      <c r="Y465">
        <f t="shared" si="23"/>
        <v>3</v>
      </c>
      <c r="AF465">
        <f t="shared" si="21"/>
        <v>0</v>
      </c>
    </row>
    <row r="466" spans="1:32" x14ac:dyDescent="0.25">
      <c r="A466" t="s">
        <v>8</v>
      </c>
      <c r="B466">
        <v>9</v>
      </c>
      <c r="C466">
        <v>0.33528000000000002</v>
      </c>
      <c r="D466">
        <v>0.48988764044943822</v>
      </c>
      <c r="E466">
        <v>90</v>
      </c>
      <c r="F466">
        <v>6</v>
      </c>
      <c r="H466">
        <f>IF(AND(B466&gt;='Parameter Ranges for Species'!G$18,'Control Data&amp;Habitat Comparison'!B466&lt;='Parameter Ranges for Species'!B$18),1,0)</f>
        <v>0</v>
      </c>
      <c r="I466">
        <f>IF(AND(C466&gt;='Parameter Ranges for Species'!H$18,'Control Data&amp;Habitat Comparison'!C466&lt;='Parameter Ranges for Species'!C$18),1,0)</f>
        <v>1</v>
      </c>
      <c r="J466">
        <f>IF(AND(D466&gt;='Parameter Ranges for Species'!I$18,'Control Data&amp;Habitat Comparison'!D466&lt;='Parameter Ranges for Species'!D$18),1,0)</f>
        <v>0</v>
      </c>
      <c r="K466">
        <f>IF(AND(E466&gt;='Parameter Ranges for Species'!J$18,'Control Data&amp;Habitat Comparison'!E466&lt;='Parameter Ranges for Species'!E$18),1,0)</f>
        <v>1</v>
      </c>
      <c r="L466">
        <f>IF(AND(F466&gt;='Parameter Ranges for Species'!K$18,'Control Data&amp;Habitat Comparison'!F466&lt;='Parameter Ranges for Species'!F$18),1,0)</f>
        <v>1</v>
      </c>
      <c r="M466">
        <f t="shared" si="22"/>
        <v>3</v>
      </c>
      <c r="T466">
        <f>IF(AND(B466&gt;='Parameter Ranges for Species'!G$14,'Control Data&amp;Habitat Comparison'!B466&lt;='Parameter Ranges for Species'!B$14),1,0)</f>
        <v>1</v>
      </c>
      <c r="U466">
        <f>IF(AND(C466&gt;='Parameter Ranges for Species'!H$14,'Control Data&amp;Habitat Comparison'!C466&lt;='Parameter Ranges for Species'!C$14),1,0)</f>
        <v>1</v>
      </c>
      <c r="V466">
        <f>IF(AND(D466&gt;='Parameter Ranges for Species'!I$14,'Control Data&amp;Habitat Comparison'!D466&lt;='Parameter Ranges for Species'!D$14),1,0)</f>
        <v>0</v>
      </c>
      <c r="W466">
        <f>IF(AND(E466&gt;='Parameter Ranges for Species'!J$14,'Control Data&amp;Habitat Comparison'!E466&lt;='Parameter Ranges for Species'!E$14),1,0)</f>
        <v>1</v>
      </c>
      <c r="X466">
        <f>IF(AND(F466&gt;='Parameter Ranges for Species'!K$14,'Control Data&amp;Habitat Comparison'!F466&lt;='Parameter Ranges for Species'!F$14),1,0)</f>
        <v>0</v>
      </c>
      <c r="Y466">
        <f t="shared" si="23"/>
        <v>3</v>
      </c>
      <c r="AF466">
        <f t="shared" si="21"/>
        <v>0</v>
      </c>
    </row>
    <row r="467" spans="1:32" x14ac:dyDescent="0.25">
      <c r="A467" t="s">
        <v>8</v>
      </c>
      <c r="B467">
        <v>4</v>
      </c>
      <c r="C467">
        <v>0.82296000000000014</v>
      </c>
      <c r="D467">
        <v>7.1910112359550568E-2</v>
      </c>
      <c r="E467">
        <v>96</v>
      </c>
      <c r="F467">
        <v>3</v>
      </c>
      <c r="H467">
        <f>IF(AND(B467&gt;='Parameter Ranges for Species'!G$18,'Control Data&amp;Habitat Comparison'!B467&lt;='Parameter Ranges for Species'!B$18),1,0)</f>
        <v>0</v>
      </c>
      <c r="I467">
        <f>IF(AND(C467&gt;='Parameter Ranges for Species'!H$18,'Control Data&amp;Habitat Comparison'!C467&lt;='Parameter Ranges for Species'!C$18),1,0)</f>
        <v>0</v>
      </c>
      <c r="J467">
        <f>IF(AND(D467&gt;='Parameter Ranges for Species'!I$18,'Control Data&amp;Habitat Comparison'!D467&lt;='Parameter Ranges for Species'!D$18),1,0)</f>
        <v>0</v>
      </c>
      <c r="K467">
        <f>IF(AND(E467&gt;='Parameter Ranges for Species'!J$18,'Control Data&amp;Habitat Comparison'!E467&lt;='Parameter Ranges for Species'!E$18),1,0)</f>
        <v>0</v>
      </c>
      <c r="L467">
        <f>IF(AND(F467&gt;='Parameter Ranges for Species'!K$18,'Control Data&amp;Habitat Comparison'!F467&lt;='Parameter Ranges for Species'!F$18),1,0)</f>
        <v>1</v>
      </c>
      <c r="M467">
        <f t="shared" si="22"/>
        <v>1</v>
      </c>
      <c r="T467">
        <f>IF(AND(B467&gt;='Parameter Ranges for Species'!G$14,'Control Data&amp;Habitat Comparison'!B467&lt;='Parameter Ranges for Species'!B$14),1,0)</f>
        <v>0</v>
      </c>
      <c r="U467">
        <f>IF(AND(C467&gt;='Parameter Ranges for Species'!H$14,'Control Data&amp;Habitat Comparison'!C467&lt;='Parameter Ranges for Species'!C$14),1,0)</f>
        <v>0</v>
      </c>
      <c r="V467">
        <f>IF(AND(D467&gt;='Parameter Ranges for Species'!I$14,'Control Data&amp;Habitat Comparison'!D467&lt;='Parameter Ranges for Species'!D$14),1,0)</f>
        <v>0</v>
      </c>
      <c r="W467">
        <f>IF(AND(E467&gt;='Parameter Ranges for Species'!J$14,'Control Data&amp;Habitat Comparison'!E467&lt;='Parameter Ranges for Species'!E$14),1,0)</f>
        <v>0</v>
      </c>
      <c r="X467">
        <f>IF(AND(F467&gt;='Parameter Ranges for Species'!K$14,'Control Data&amp;Habitat Comparison'!F467&lt;='Parameter Ranges for Species'!F$14),1,0)</f>
        <v>1</v>
      </c>
      <c r="Y467">
        <f t="shared" si="23"/>
        <v>1</v>
      </c>
      <c r="AF467">
        <f t="shared" si="21"/>
        <v>0</v>
      </c>
    </row>
    <row r="468" spans="1:32" x14ac:dyDescent="0.25">
      <c r="A468" t="s">
        <v>8</v>
      </c>
      <c r="B468">
        <v>15</v>
      </c>
      <c r="C468">
        <v>0.57911999999999997</v>
      </c>
      <c r="D468">
        <v>0.26741573033707866</v>
      </c>
      <c r="E468">
        <v>46</v>
      </c>
      <c r="F468">
        <v>3</v>
      </c>
      <c r="H468">
        <f>IF(AND(B468&gt;='Parameter Ranges for Species'!G$18,'Control Data&amp;Habitat Comparison'!B468&lt;='Parameter Ranges for Species'!B$18),1,0)</f>
        <v>1</v>
      </c>
      <c r="I468">
        <f>IF(AND(C468&gt;='Parameter Ranges for Species'!H$18,'Control Data&amp;Habitat Comparison'!C468&lt;='Parameter Ranges for Species'!C$18),1,0)</f>
        <v>0</v>
      </c>
      <c r="J468">
        <f>IF(AND(D468&gt;='Parameter Ranges for Species'!I$18,'Control Data&amp;Habitat Comparison'!D468&lt;='Parameter Ranges for Species'!D$18),1,0)</f>
        <v>1</v>
      </c>
      <c r="K468">
        <f>IF(AND(E468&gt;='Parameter Ranges for Species'!J$18,'Control Data&amp;Habitat Comparison'!E468&lt;='Parameter Ranges for Species'!E$18),1,0)</f>
        <v>1</v>
      </c>
      <c r="L468">
        <f>IF(AND(F468&gt;='Parameter Ranges for Species'!K$18,'Control Data&amp;Habitat Comparison'!F468&lt;='Parameter Ranges for Species'!F$18),1,0)</f>
        <v>1</v>
      </c>
      <c r="M468">
        <f t="shared" si="22"/>
        <v>4</v>
      </c>
      <c r="T468">
        <f>IF(AND(B468&gt;='Parameter Ranges for Species'!G$14,'Control Data&amp;Habitat Comparison'!B468&lt;='Parameter Ranges for Species'!B$14),1,0)</f>
        <v>1</v>
      </c>
      <c r="U468">
        <f>IF(AND(C468&gt;='Parameter Ranges for Species'!H$14,'Control Data&amp;Habitat Comparison'!C468&lt;='Parameter Ranges for Species'!C$14),1,0)</f>
        <v>1</v>
      </c>
      <c r="V468">
        <f>IF(AND(D468&gt;='Parameter Ranges for Species'!I$14,'Control Data&amp;Habitat Comparison'!D468&lt;='Parameter Ranges for Species'!D$14),1,0)</f>
        <v>1</v>
      </c>
      <c r="W468">
        <f>IF(AND(E468&gt;='Parameter Ranges for Species'!J$14,'Control Data&amp;Habitat Comparison'!E468&lt;='Parameter Ranges for Species'!E$14),1,0)</f>
        <v>1</v>
      </c>
      <c r="X468">
        <f>IF(AND(F468&gt;='Parameter Ranges for Species'!K$14,'Control Data&amp;Habitat Comparison'!F468&lt;='Parameter Ranges for Species'!F$14),1,0)</f>
        <v>1</v>
      </c>
      <c r="Y468">
        <f t="shared" si="23"/>
        <v>5</v>
      </c>
      <c r="AF468">
        <f t="shared" si="21"/>
        <v>1</v>
      </c>
    </row>
    <row r="469" spans="1:32" x14ac:dyDescent="0.25">
      <c r="A469" t="s">
        <v>8</v>
      </c>
      <c r="B469">
        <v>14</v>
      </c>
      <c r="C469">
        <v>0.67056000000000004</v>
      </c>
      <c r="D469">
        <v>0.18202247191011237</v>
      </c>
      <c r="E469">
        <v>68</v>
      </c>
      <c r="F469">
        <v>3</v>
      </c>
      <c r="H469">
        <f>IF(AND(B469&gt;='Parameter Ranges for Species'!G$18,'Control Data&amp;Habitat Comparison'!B469&lt;='Parameter Ranges for Species'!B$18),1,0)</f>
        <v>1</v>
      </c>
      <c r="I469">
        <f>IF(AND(C469&gt;='Parameter Ranges for Species'!H$18,'Control Data&amp;Habitat Comparison'!C469&lt;='Parameter Ranges for Species'!C$18),1,0)</f>
        <v>0</v>
      </c>
      <c r="J469">
        <f>IF(AND(D469&gt;='Parameter Ranges for Species'!I$18,'Control Data&amp;Habitat Comparison'!D469&lt;='Parameter Ranges for Species'!D$18),1,0)</f>
        <v>1</v>
      </c>
      <c r="K469">
        <f>IF(AND(E469&gt;='Parameter Ranges for Species'!J$18,'Control Data&amp;Habitat Comparison'!E469&lt;='Parameter Ranges for Species'!E$18),1,0)</f>
        <v>1</v>
      </c>
      <c r="L469">
        <f>IF(AND(F469&gt;='Parameter Ranges for Species'!K$18,'Control Data&amp;Habitat Comparison'!F469&lt;='Parameter Ranges for Species'!F$18),1,0)</f>
        <v>1</v>
      </c>
      <c r="M469">
        <f t="shared" si="22"/>
        <v>4</v>
      </c>
      <c r="T469">
        <f>IF(AND(B469&gt;='Parameter Ranges for Species'!G$14,'Control Data&amp;Habitat Comparison'!B469&lt;='Parameter Ranges for Species'!B$14),1,0)</f>
        <v>1</v>
      </c>
      <c r="U469">
        <f>IF(AND(C469&gt;='Parameter Ranges for Species'!H$14,'Control Data&amp;Habitat Comparison'!C469&lt;='Parameter Ranges for Species'!C$14),1,0)</f>
        <v>1</v>
      </c>
      <c r="V469">
        <f>IF(AND(D469&gt;='Parameter Ranges for Species'!I$14,'Control Data&amp;Habitat Comparison'!D469&lt;='Parameter Ranges for Species'!D$14),1,0)</f>
        <v>1</v>
      </c>
      <c r="W469">
        <f>IF(AND(E469&gt;='Parameter Ranges for Species'!J$14,'Control Data&amp;Habitat Comparison'!E469&lt;='Parameter Ranges for Species'!E$14),1,0)</f>
        <v>1</v>
      </c>
      <c r="X469">
        <f>IF(AND(F469&gt;='Parameter Ranges for Species'!K$14,'Control Data&amp;Habitat Comparison'!F469&lt;='Parameter Ranges for Species'!F$14),1,0)</f>
        <v>1</v>
      </c>
      <c r="Y469">
        <f t="shared" si="23"/>
        <v>5</v>
      </c>
      <c r="AF469">
        <f t="shared" si="21"/>
        <v>1</v>
      </c>
    </row>
    <row r="470" spans="1:32" x14ac:dyDescent="0.25">
      <c r="A470" t="s">
        <v>8</v>
      </c>
      <c r="B470">
        <v>17</v>
      </c>
      <c r="C470">
        <v>0</v>
      </c>
      <c r="D470">
        <v>0.32134831460674157</v>
      </c>
      <c r="E470">
        <v>21</v>
      </c>
      <c r="F470">
        <v>3</v>
      </c>
      <c r="H470">
        <f>IF(AND(B470&gt;='Parameter Ranges for Species'!G$18,'Control Data&amp;Habitat Comparison'!B470&lt;='Parameter Ranges for Species'!B$18),1,0)</f>
        <v>1</v>
      </c>
      <c r="I470">
        <f>IF(AND(C470&gt;='Parameter Ranges for Species'!H$18,'Control Data&amp;Habitat Comparison'!C470&lt;='Parameter Ranges for Species'!C$18),1,0)</f>
        <v>1</v>
      </c>
      <c r="J470">
        <f>IF(AND(D470&gt;='Parameter Ranges for Species'!I$18,'Control Data&amp;Habitat Comparison'!D470&lt;='Parameter Ranges for Species'!D$18),1,0)</f>
        <v>0</v>
      </c>
      <c r="K470">
        <f>IF(AND(E470&gt;='Parameter Ranges for Species'!J$18,'Control Data&amp;Habitat Comparison'!E470&lt;='Parameter Ranges for Species'!E$18),1,0)</f>
        <v>0</v>
      </c>
      <c r="L470">
        <f>IF(AND(F470&gt;='Parameter Ranges for Species'!K$18,'Control Data&amp;Habitat Comparison'!F470&lt;='Parameter Ranges for Species'!F$18),1,0)</f>
        <v>1</v>
      </c>
      <c r="M470">
        <f t="shared" si="22"/>
        <v>3</v>
      </c>
      <c r="T470">
        <f>IF(AND(B470&gt;='Parameter Ranges for Species'!G$14,'Control Data&amp;Habitat Comparison'!B470&lt;='Parameter Ranges for Species'!B$14),1,0)</f>
        <v>1</v>
      </c>
      <c r="U470">
        <f>IF(AND(C470&gt;='Parameter Ranges for Species'!H$14,'Control Data&amp;Habitat Comparison'!C470&lt;='Parameter Ranges for Species'!C$14),1,0)</f>
        <v>1</v>
      </c>
      <c r="V470">
        <f>IF(AND(D470&gt;='Parameter Ranges for Species'!I$14,'Control Data&amp;Habitat Comparison'!D470&lt;='Parameter Ranges for Species'!D$14),1,0)</f>
        <v>1</v>
      </c>
      <c r="W470">
        <f>IF(AND(E470&gt;='Parameter Ranges for Species'!J$14,'Control Data&amp;Habitat Comparison'!E470&lt;='Parameter Ranges for Species'!E$14),1,0)</f>
        <v>1</v>
      </c>
      <c r="X470">
        <f>IF(AND(F470&gt;='Parameter Ranges for Species'!K$14,'Control Data&amp;Habitat Comparison'!F470&lt;='Parameter Ranges for Species'!F$14),1,0)</f>
        <v>1</v>
      </c>
      <c r="Y470">
        <f t="shared" si="23"/>
        <v>5</v>
      </c>
      <c r="AF470">
        <f t="shared" si="21"/>
        <v>0</v>
      </c>
    </row>
    <row r="471" spans="1:32" x14ac:dyDescent="0.25">
      <c r="A471" t="s">
        <v>8</v>
      </c>
      <c r="B471">
        <v>5</v>
      </c>
      <c r="C471">
        <v>0.45720000000000005</v>
      </c>
      <c r="D471">
        <v>4.49438202247191E-2</v>
      </c>
      <c r="E471">
        <v>24</v>
      </c>
      <c r="F471">
        <v>4</v>
      </c>
      <c r="H471">
        <f>IF(AND(B471&gt;='Parameter Ranges for Species'!G$18,'Control Data&amp;Habitat Comparison'!B471&lt;='Parameter Ranges for Species'!B$18),1,0)</f>
        <v>0</v>
      </c>
      <c r="I471">
        <f>IF(AND(C471&gt;='Parameter Ranges for Species'!H$18,'Control Data&amp;Habitat Comparison'!C471&lt;='Parameter Ranges for Species'!C$18),1,0)</f>
        <v>0</v>
      </c>
      <c r="J471">
        <f>IF(AND(D471&gt;='Parameter Ranges for Species'!I$18,'Control Data&amp;Habitat Comparison'!D471&lt;='Parameter Ranges for Species'!D$18),1,0)</f>
        <v>0</v>
      </c>
      <c r="K471">
        <f>IF(AND(E471&gt;='Parameter Ranges for Species'!J$18,'Control Data&amp;Habitat Comparison'!E471&lt;='Parameter Ranges for Species'!E$18),1,0)</f>
        <v>0</v>
      </c>
      <c r="L471">
        <f>IF(AND(F471&gt;='Parameter Ranges for Species'!K$18,'Control Data&amp;Habitat Comparison'!F471&lt;='Parameter Ranges for Species'!F$18),1,0)</f>
        <v>1</v>
      </c>
      <c r="M471">
        <f t="shared" si="22"/>
        <v>1</v>
      </c>
      <c r="T471">
        <f>IF(AND(B471&gt;='Parameter Ranges for Species'!G$14,'Control Data&amp;Habitat Comparison'!B471&lt;='Parameter Ranges for Species'!B$14),1,0)</f>
        <v>0</v>
      </c>
      <c r="U471">
        <f>IF(AND(C471&gt;='Parameter Ranges for Species'!H$14,'Control Data&amp;Habitat Comparison'!C471&lt;='Parameter Ranges for Species'!C$14),1,0)</f>
        <v>1</v>
      </c>
      <c r="V471">
        <f>IF(AND(D471&gt;='Parameter Ranges for Species'!I$14,'Control Data&amp;Habitat Comparison'!D471&lt;='Parameter Ranges for Species'!D$14),1,0)</f>
        <v>0</v>
      </c>
      <c r="W471">
        <f>IF(AND(E471&gt;='Parameter Ranges for Species'!J$14,'Control Data&amp;Habitat Comparison'!E471&lt;='Parameter Ranges for Species'!E$14),1,0)</f>
        <v>1</v>
      </c>
      <c r="X471">
        <f>IF(AND(F471&gt;='Parameter Ranges for Species'!K$14,'Control Data&amp;Habitat Comparison'!F471&lt;='Parameter Ranges for Species'!F$14),1,0)</f>
        <v>1</v>
      </c>
      <c r="Y471">
        <f t="shared" si="23"/>
        <v>3</v>
      </c>
      <c r="AF471">
        <f t="shared" si="21"/>
        <v>0</v>
      </c>
    </row>
    <row r="472" spans="1:32" x14ac:dyDescent="0.25">
      <c r="A472" t="s">
        <v>8</v>
      </c>
      <c r="B472">
        <v>25</v>
      </c>
      <c r="C472">
        <v>9.1440000000000007E-2</v>
      </c>
      <c r="D472">
        <v>0.31011235955056182</v>
      </c>
      <c r="E472">
        <v>27</v>
      </c>
      <c r="F472">
        <v>1</v>
      </c>
      <c r="H472">
        <f>IF(AND(B472&gt;='Parameter Ranges for Species'!G$18,'Control Data&amp;Habitat Comparison'!B472&lt;='Parameter Ranges for Species'!B$18),1,0)</f>
        <v>1</v>
      </c>
      <c r="I472">
        <f>IF(AND(C472&gt;='Parameter Ranges for Species'!H$18,'Control Data&amp;Habitat Comparison'!C472&lt;='Parameter Ranges for Species'!C$18),1,0)</f>
        <v>1</v>
      </c>
      <c r="J472">
        <f>IF(AND(D472&gt;='Parameter Ranges for Species'!I$18,'Control Data&amp;Habitat Comparison'!D472&lt;='Parameter Ranges for Species'!D$18),1,0)</f>
        <v>0</v>
      </c>
      <c r="K472">
        <f>IF(AND(E472&gt;='Parameter Ranges for Species'!J$18,'Control Data&amp;Habitat Comparison'!E472&lt;='Parameter Ranges for Species'!E$18),1,0)</f>
        <v>0</v>
      </c>
      <c r="L472">
        <f>IF(AND(F472&gt;='Parameter Ranges for Species'!K$18,'Control Data&amp;Habitat Comparison'!F472&lt;='Parameter Ranges for Species'!F$18),1,0)</f>
        <v>1</v>
      </c>
      <c r="M472">
        <f t="shared" si="22"/>
        <v>3</v>
      </c>
      <c r="T472">
        <f>IF(AND(B472&gt;='Parameter Ranges for Species'!G$14,'Control Data&amp;Habitat Comparison'!B472&lt;='Parameter Ranges for Species'!B$14),1,0)</f>
        <v>1</v>
      </c>
      <c r="U472">
        <f>IF(AND(C472&gt;='Parameter Ranges for Species'!H$14,'Control Data&amp;Habitat Comparison'!C472&lt;='Parameter Ranges for Species'!C$14),1,0)</f>
        <v>1</v>
      </c>
      <c r="V472">
        <f>IF(AND(D472&gt;='Parameter Ranges for Species'!I$14,'Control Data&amp;Habitat Comparison'!D472&lt;='Parameter Ranges for Species'!D$14),1,0)</f>
        <v>1</v>
      </c>
      <c r="W472">
        <f>IF(AND(E472&gt;='Parameter Ranges for Species'!J$14,'Control Data&amp;Habitat Comparison'!E472&lt;='Parameter Ranges for Species'!E$14),1,0)</f>
        <v>1</v>
      </c>
      <c r="X472">
        <f>IF(AND(F472&gt;='Parameter Ranges for Species'!K$14,'Control Data&amp;Habitat Comparison'!F472&lt;='Parameter Ranges for Species'!F$14),1,0)</f>
        <v>1</v>
      </c>
      <c r="Y472">
        <f t="shared" si="23"/>
        <v>5</v>
      </c>
      <c r="AF472">
        <f t="shared" si="21"/>
        <v>0</v>
      </c>
    </row>
    <row r="473" spans="1:32" x14ac:dyDescent="0.25">
      <c r="A473" t="s">
        <v>8</v>
      </c>
      <c r="B473">
        <v>17</v>
      </c>
      <c r="C473">
        <v>0.30480000000000002</v>
      </c>
      <c r="D473">
        <v>0.18202247191011237</v>
      </c>
      <c r="E473">
        <v>30</v>
      </c>
      <c r="F473">
        <v>1</v>
      </c>
      <c r="H473">
        <f>IF(AND(B473&gt;='Parameter Ranges for Species'!G$18,'Control Data&amp;Habitat Comparison'!B473&lt;='Parameter Ranges for Species'!B$18),1,0)</f>
        <v>1</v>
      </c>
      <c r="I473">
        <f>IF(AND(C473&gt;='Parameter Ranges for Species'!H$18,'Control Data&amp;Habitat Comparison'!C473&lt;='Parameter Ranges for Species'!C$18),1,0)</f>
        <v>1</v>
      </c>
      <c r="J473">
        <f>IF(AND(D473&gt;='Parameter Ranges for Species'!I$18,'Control Data&amp;Habitat Comparison'!D473&lt;='Parameter Ranges for Species'!D$18),1,0)</f>
        <v>1</v>
      </c>
      <c r="K473">
        <f>IF(AND(E473&gt;='Parameter Ranges for Species'!J$18,'Control Data&amp;Habitat Comparison'!E473&lt;='Parameter Ranges for Species'!E$18),1,0)</f>
        <v>1</v>
      </c>
      <c r="L473">
        <f>IF(AND(F473&gt;='Parameter Ranges for Species'!K$18,'Control Data&amp;Habitat Comparison'!F473&lt;='Parameter Ranges for Species'!F$18),1,0)</f>
        <v>1</v>
      </c>
      <c r="M473">
        <f t="shared" si="22"/>
        <v>5</v>
      </c>
      <c r="T473">
        <f>IF(AND(B473&gt;='Parameter Ranges for Species'!G$14,'Control Data&amp;Habitat Comparison'!B473&lt;='Parameter Ranges for Species'!B$14),1,0)</f>
        <v>1</v>
      </c>
      <c r="U473">
        <f>IF(AND(C473&gt;='Parameter Ranges for Species'!H$14,'Control Data&amp;Habitat Comparison'!C473&lt;='Parameter Ranges for Species'!C$14),1,0)</f>
        <v>1</v>
      </c>
      <c r="V473">
        <f>IF(AND(D473&gt;='Parameter Ranges for Species'!I$14,'Control Data&amp;Habitat Comparison'!D473&lt;='Parameter Ranges for Species'!D$14),1,0)</f>
        <v>1</v>
      </c>
      <c r="W473">
        <f>IF(AND(E473&gt;='Parameter Ranges for Species'!J$14,'Control Data&amp;Habitat Comparison'!E473&lt;='Parameter Ranges for Species'!E$14),1,0)</f>
        <v>1</v>
      </c>
      <c r="X473">
        <f>IF(AND(F473&gt;='Parameter Ranges for Species'!K$14,'Control Data&amp;Habitat Comparison'!F473&lt;='Parameter Ranges for Species'!F$14),1,0)</f>
        <v>1</v>
      </c>
      <c r="Y473">
        <f t="shared" si="23"/>
        <v>5</v>
      </c>
      <c r="AF473">
        <f t="shared" si="21"/>
        <v>1</v>
      </c>
    </row>
    <row r="474" spans="1:32" x14ac:dyDescent="0.25">
      <c r="A474" t="s">
        <v>8</v>
      </c>
      <c r="B474">
        <v>29</v>
      </c>
      <c r="C474">
        <v>0</v>
      </c>
      <c r="D474">
        <v>0.48988764044943822</v>
      </c>
      <c r="E474">
        <v>50</v>
      </c>
      <c r="F474">
        <v>1</v>
      </c>
      <c r="H474">
        <f>IF(AND(B474&gt;='Parameter Ranges for Species'!G$18,'Control Data&amp;Habitat Comparison'!B474&lt;='Parameter Ranges for Species'!B$18),1,0)</f>
        <v>1</v>
      </c>
      <c r="I474">
        <f>IF(AND(C474&gt;='Parameter Ranges for Species'!H$18,'Control Data&amp;Habitat Comparison'!C474&lt;='Parameter Ranges for Species'!C$18),1,0)</f>
        <v>1</v>
      </c>
      <c r="J474">
        <f>IF(AND(D474&gt;='Parameter Ranges for Species'!I$18,'Control Data&amp;Habitat Comparison'!D474&lt;='Parameter Ranges for Species'!D$18),1,0)</f>
        <v>0</v>
      </c>
      <c r="K474">
        <f>IF(AND(E474&gt;='Parameter Ranges for Species'!J$18,'Control Data&amp;Habitat Comparison'!E474&lt;='Parameter Ranges for Species'!E$18),1,0)</f>
        <v>1</v>
      </c>
      <c r="L474">
        <f>IF(AND(F474&gt;='Parameter Ranges for Species'!K$18,'Control Data&amp;Habitat Comparison'!F474&lt;='Parameter Ranges for Species'!F$18),1,0)</f>
        <v>1</v>
      </c>
      <c r="M474">
        <f t="shared" si="22"/>
        <v>4</v>
      </c>
      <c r="T474">
        <f>IF(AND(B474&gt;='Parameter Ranges for Species'!G$14,'Control Data&amp;Habitat Comparison'!B474&lt;='Parameter Ranges for Species'!B$14),1,0)</f>
        <v>1</v>
      </c>
      <c r="U474">
        <f>IF(AND(C474&gt;='Parameter Ranges for Species'!H$14,'Control Data&amp;Habitat Comparison'!C474&lt;='Parameter Ranges for Species'!C$14),1,0)</f>
        <v>1</v>
      </c>
      <c r="V474">
        <f>IF(AND(D474&gt;='Parameter Ranges for Species'!I$14,'Control Data&amp;Habitat Comparison'!D474&lt;='Parameter Ranges for Species'!D$14),1,0)</f>
        <v>0</v>
      </c>
      <c r="W474">
        <f>IF(AND(E474&gt;='Parameter Ranges for Species'!J$14,'Control Data&amp;Habitat Comparison'!E474&lt;='Parameter Ranges for Species'!E$14),1,0)</f>
        <v>1</v>
      </c>
      <c r="X474">
        <f>IF(AND(F474&gt;='Parameter Ranges for Species'!K$14,'Control Data&amp;Habitat Comparison'!F474&lt;='Parameter Ranges for Species'!F$14),1,0)</f>
        <v>1</v>
      </c>
      <c r="Y474">
        <f t="shared" si="23"/>
        <v>4</v>
      </c>
      <c r="AF474">
        <f t="shared" si="21"/>
        <v>1</v>
      </c>
    </row>
    <row r="475" spans="1:32" x14ac:dyDescent="0.25">
      <c r="A475" t="s">
        <v>8</v>
      </c>
      <c r="B475">
        <v>13</v>
      </c>
      <c r="C475">
        <v>0</v>
      </c>
      <c r="D475">
        <v>7.6404494382022473E-2</v>
      </c>
      <c r="E475">
        <v>27</v>
      </c>
      <c r="F475">
        <v>1</v>
      </c>
      <c r="H475">
        <f>IF(AND(B475&gt;='Parameter Ranges for Species'!G$18,'Control Data&amp;Habitat Comparison'!B475&lt;='Parameter Ranges for Species'!B$18),1,0)</f>
        <v>1</v>
      </c>
      <c r="I475">
        <f>IF(AND(C475&gt;='Parameter Ranges for Species'!H$18,'Control Data&amp;Habitat Comparison'!C475&lt;='Parameter Ranges for Species'!C$18),1,0)</f>
        <v>1</v>
      </c>
      <c r="J475">
        <f>IF(AND(D475&gt;='Parameter Ranges for Species'!I$18,'Control Data&amp;Habitat Comparison'!D475&lt;='Parameter Ranges for Species'!D$18),1,0)</f>
        <v>0</v>
      </c>
      <c r="K475">
        <f>IF(AND(E475&gt;='Parameter Ranges for Species'!J$18,'Control Data&amp;Habitat Comparison'!E475&lt;='Parameter Ranges for Species'!E$18),1,0)</f>
        <v>0</v>
      </c>
      <c r="L475">
        <f>IF(AND(F475&gt;='Parameter Ranges for Species'!K$18,'Control Data&amp;Habitat Comparison'!F475&lt;='Parameter Ranges for Species'!F$18),1,0)</f>
        <v>1</v>
      </c>
      <c r="M475">
        <f t="shared" si="22"/>
        <v>3</v>
      </c>
      <c r="T475">
        <f>IF(AND(B475&gt;='Parameter Ranges for Species'!G$14,'Control Data&amp;Habitat Comparison'!B475&lt;='Parameter Ranges for Species'!B$14),1,0)</f>
        <v>1</v>
      </c>
      <c r="U475">
        <f>IF(AND(C475&gt;='Parameter Ranges for Species'!H$14,'Control Data&amp;Habitat Comparison'!C475&lt;='Parameter Ranges for Species'!C$14),1,0)</f>
        <v>1</v>
      </c>
      <c r="V475">
        <f>IF(AND(D475&gt;='Parameter Ranges for Species'!I$14,'Control Data&amp;Habitat Comparison'!D475&lt;='Parameter Ranges for Species'!D$14),1,0)</f>
        <v>0</v>
      </c>
      <c r="W475">
        <f>IF(AND(E475&gt;='Parameter Ranges for Species'!J$14,'Control Data&amp;Habitat Comparison'!E475&lt;='Parameter Ranges for Species'!E$14),1,0)</f>
        <v>1</v>
      </c>
      <c r="X475">
        <f>IF(AND(F475&gt;='Parameter Ranges for Species'!K$14,'Control Data&amp;Habitat Comparison'!F475&lt;='Parameter Ranges for Species'!F$14),1,0)</f>
        <v>1</v>
      </c>
      <c r="Y475">
        <f t="shared" si="23"/>
        <v>4</v>
      </c>
      <c r="AF475">
        <f t="shared" si="21"/>
        <v>0</v>
      </c>
    </row>
    <row r="476" spans="1:32" x14ac:dyDescent="0.25">
      <c r="A476" t="s">
        <v>8</v>
      </c>
      <c r="B476">
        <v>13</v>
      </c>
      <c r="C476">
        <v>0.51816000000000006</v>
      </c>
      <c r="D476">
        <v>0.48764044943820228</v>
      </c>
      <c r="E476">
        <v>23</v>
      </c>
      <c r="F476">
        <v>1</v>
      </c>
      <c r="H476">
        <f>IF(AND(B476&gt;='Parameter Ranges for Species'!G$18,'Control Data&amp;Habitat Comparison'!B476&lt;='Parameter Ranges for Species'!B$18),1,0)</f>
        <v>1</v>
      </c>
      <c r="I476">
        <f>IF(AND(C476&gt;='Parameter Ranges for Species'!H$18,'Control Data&amp;Habitat Comparison'!C476&lt;='Parameter Ranges for Species'!C$18),1,0)</f>
        <v>0</v>
      </c>
      <c r="J476">
        <f>IF(AND(D476&gt;='Parameter Ranges for Species'!I$18,'Control Data&amp;Habitat Comparison'!D476&lt;='Parameter Ranges for Species'!D$18),1,0)</f>
        <v>0</v>
      </c>
      <c r="K476">
        <f>IF(AND(E476&gt;='Parameter Ranges for Species'!J$18,'Control Data&amp;Habitat Comparison'!E476&lt;='Parameter Ranges for Species'!E$18),1,0)</f>
        <v>0</v>
      </c>
      <c r="L476">
        <f>IF(AND(F476&gt;='Parameter Ranges for Species'!K$18,'Control Data&amp;Habitat Comparison'!F476&lt;='Parameter Ranges for Species'!F$18),1,0)</f>
        <v>1</v>
      </c>
      <c r="M476">
        <f t="shared" si="22"/>
        <v>2</v>
      </c>
      <c r="T476">
        <f>IF(AND(B476&gt;='Parameter Ranges for Species'!G$14,'Control Data&amp;Habitat Comparison'!B476&lt;='Parameter Ranges for Species'!B$14),1,0)</f>
        <v>1</v>
      </c>
      <c r="U476">
        <f>IF(AND(C476&gt;='Parameter Ranges for Species'!H$14,'Control Data&amp;Habitat Comparison'!C476&lt;='Parameter Ranges for Species'!C$14),1,0)</f>
        <v>1</v>
      </c>
      <c r="V476">
        <f>IF(AND(D476&gt;='Parameter Ranges for Species'!I$14,'Control Data&amp;Habitat Comparison'!D476&lt;='Parameter Ranges for Species'!D$14),1,0)</f>
        <v>0</v>
      </c>
      <c r="W476">
        <f>IF(AND(E476&gt;='Parameter Ranges for Species'!J$14,'Control Data&amp;Habitat Comparison'!E476&lt;='Parameter Ranges for Species'!E$14),1,0)</f>
        <v>1</v>
      </c>
      <c r="X476">
        <f>IF(AND(F476&gt;='Parameter Ranges for Species'!K$14,'Control Data&amp;Habitat Comparison'!F476&lt;='Parameter Ranges for Species'!F$14),1,0)</f>
        <v>1</v>
      </c>
      <c r="Y476">
        <f t="shared" si="23"/>
        <v>4</v>
      </c>
      <c r="AF476">
        <f t="shared" si="21"/>
        <v>0</v>
      </c>
    </row>
    <row r="477" spans="1:32" x14ac:dyDescent="0.25">
      <c r="A477" t="s">
        <v>8</v>
      </c>
      <c r="B477">
        <v>10</v>
      </c>
      <c r="C477">
        <v>0.12192000000000001</v>
      </c>
      <c r="D477">
        <v>0.16179775280898875</v>
      </c>
      <c r="E477">
        <v>14</v>
      </c>
      <c r="F477">
        <v>1</v>
      </c>
      <c r="H477">
        <f>IF(AND(B477&gt;='Parameter Ranges for Species'!G$18,'Control Data&amp;Habitat Comparison'!B477&lt;='Parameter Ranges for Species'!B$18),1,0)</f>
        <v>0</v>
      </c>
      <c r="I477">
        <f>IF(AND(C477&gt;='Parameter Ranges for Species'!H$18,'Control Data&amp;Habitat Comparison'!C477&lt;='Parameter Ranges for Species'!C$18),1,0)</f>
        <v>1</v>
      </c>
      <c r="J477">
        <f>IF(AND(D477&gt;='Parameter Ranges for Species'!I$18,'Control Data&amp;Habitat Comparison'!D477&lt;='Parameter Ranges for Species'!D$18),1,0)</f>
        <v>1</v>
      </c>
      <c r="K477">
        <f>IF(AND(E477&gt;='Parameter Ranges for Species'!J$18,'Control Data&amp;Habitat Comparison'!E477&lt;='Parameter Ranges for Species'!E$18),1,0)</f>
        <v>0</v>
      </c>
      <c r="L477">
        <f>IF(AND(F477&gt;='Parameter Ranges for Species'!K$18,'Control Data&amp;Habitat Comparison'!F477&lt;='Parameter Ranges for Species'!F$18),1,0)</f>
        <v>1</v>
      </c>
      <c r="M477">
        <f t="shared" si="22"/>
        <v>3</v>
      </c>
      <c r="T477">
        <f>IF(AND(B477&gt;='Parameter Ranges for Species'!G$14,'Control Data&amp;Habitat Comparison'!B477&lt;='Parameter Ranges for Species'!B$14),1,0)</f>
        <v>1</v>
      </c>
      <c r="U477">
        <f>IF(AND(C477&gt;='Parameter Ranges for Species'!H$14,'Control Data&amp;Habitat Comparison'!C477&lt;='Parameter Ranges for Species'!C$14),1,0)</f>
        <v>1</v>
      </c>
      <c r="V477">
        <f>IF(AND(D477&gt;='Parameter Ranges for Species'!I$14,'Control Data&amp;Habitat Comparison'!D477&lt;='Parameter Ranges for Species'!D$14),1,0)</f>
        <v>1</v>
      </c>
      <c r="W477">
        <f>IF(AND(E477&gt;='Parameter Ranges for Species'!J$14,'Control Data&amp;Habitat Comparison'!E477&lt;='Parameter Ranges for Species'!E$14),1,0)</f>
        <v>1</v>
      </c>
      <c r="X477">
        <f>IF(AND(F477&gt;='Parameter Ranges for Species'!K$14,'Control Data&amp;Habitat Comparison'!F477&lt;='Parameter Ranges for Species'!F$14),1,0)</f>
        <v>1</v>
      </c>
      <c r="Y477">
        <f t="shared" si="23"/>
        <v>5</v>
      </c>
      <c r="AF477">
        <f t="shared" si="21"/>
        <v>0</v>
      </c>
    </row>
    <row r="478" spans="1:32" x14ac:dyDescent="0.25">
      <c r="A478" t="s">
        <v>8</v>
      </c>
      <c r="B478">
        <v>19</v>
      </c>
      <c r="C478">
        <v>0</v>
      </c>
      <c r="D478">
        <v>0.449438202247191</v>
      </c>
      <c r="E478">
        <v>22</v>
      </c>
      <c r="F478">
        <v>1</v>
      </c>
      <c r="H478">
        <f>IF(AND(B478&gt;='Parameter Ranges for Species'!G$18,'Control Data&amp;Habitat Comparison'!B478&lt;='Parameter Ranges for Species'!B$18),1,0)</f>
        <v>1</v>
      </c>
      <c r="I478">
        <f>IF(AND(C478&gt;='Parameter Ranges for Species'!H$18,'Control Data&amp;Habitat Comparison'!C478&lt;='Parameter Ranges for Species'!C$18),1,0)</f>
        <v>1</v>
      </c>
      <c r="J478">
        <f>IF(AND(D478&gt;='Parameter Ranges for Species'!I$18,'Control Data&amp;Habitat Comparison'!D478&lt;='Parameter Ranges for Species'!D$18),1,0)</f>
        <v>0</v>
      </c>
      <c r="K478">
        <f>IF(AND(E478&gt;='Parameter Ranges for Species'!J$18,'Control Data&amp;Habitat Comparison'!E478&lt;='Parameter Ranges for Species'!E$18),1,0)</f>
        <v>0</v>
      </c>
      <c r="L478">
        <f>IF(AND(F478&gt;='Parameter Ranges for Species'!K$18,'Control Data&amp;Habitat Comparison'!F478&lt;='Parameter Ranges for Species'!F$18),1,0)</f>
        <v>1</v>
      </c>
      <c r="M478">
        <f t="shared" si="22"/>
        <v>3</v>
      </c>
      <c r="T478">
        <f>IF(AND(B478&gt;='Parameter Ranges for Species'!G$14,'Control Data&amp;Habitat Comparison'!B478&lt;='Parameter Ranges for Species'!B$14),1,0)</f>
        <v>1</v>
      </c>
      <c r="U478">
        <f>IF(AND(C478&gt;='Parameter Ranges for Species'!H$14,'Control Data&amp;Habitat Comparison'!C478&lt;='Parameter Ranges for Species'!C$14),1,0)</f>
        <v>1</v>
      </c>
      <c r="V478">
        <f>IF(AND(D478&gt;='Parameter Ranges for Species'!I$14,'Control Data&amp;Habitat Comparison'!D478&lt;='Parameter Ranges for Species'!D$14),1,0)</f>
        <v>0</v>
      </c>
      <c r="W478">
        <f>IF(AND(E478&gt;='Parameter Ranges for Species'!J$14,'Control Data&amp;Habitat Comparison'!E478&lt;='Parameter Ranges for Species'!E$14),1,0)</f>
        <v>1</v>
      </c>
      <c r="X478">
        <f>IF(AND(F478&gt;='Parameter Ranges for Species'!K$14,'Control Data&amp;Habitat Comparison'!F478&lt;='Parameter Ranges for Species'!F$14),1,0)</f>
        <v>1</v>
      </c>
      <c r="Y478">
        <f t="shared" si="23"/>
        <v>4</v>
      </c>
      <c r="AF478">
        <f t="shared" si="21"/>
        <v>0</v>
      </c>
    </row>
    <row r="479" spans="1:32" x14ac:dyDescent="0.25">
      <c r="A479" t="s">
        <v>8</v>
      </c>
      <c r="B479">
        <v>5</v>
      </c>
      <c r="C479">
        <v>0</v>
      </c>
      <c r="D479">
        <v>0.12808988764044943</v>
      </c>
      <c r="E479">
        <v>15</v>
      </c>
      <c r="F479">
        <v>1</v>
      </c>
      <c r="H479">
        <f>IF(AND(B479&gt;='Parameter Ranges for Species'!G$18,'Control Data&amp;Habitat Comparison'!B479&lt;='Parameter Ranges for Species'!B$18),1,0)</f>
        <v>0</v>
      </c>
      <c r="I479">
        <f>IF(AND(C479&gt;='Parameter Ranges for Species'!H$18,'Control Data&amp;Habitat Comparison'!C479&lt;='Parameter Ranges for Species'!C$18),1,0)</f>
        <v>1</v>
      </c>
      <c r="J479">
        <f>IF(AND(D479&gt;='Parameter Ranges for Species'!I$18,'Control Data&amp;Habitat Comparison'!D479&lt;='Parameter Ranges for Species'!D$18),1,0)</f>
        <v>0</v>
      </c>
      <c r="K479">
        <f>IF(AND(E479&gt;='Parameter Ranges for Species'!J$18,'Control Data&amp;Habitat Comparison'!E479&lt;='Parameter Ranges for Species'!E$18),1,0)</f>
        <v>0</v>
      </c>
      <c r="L479">
        <f>IF(AND(F479&gt;='Parameter Ranges for Species'!K$18,'Control Data&amp;Habitat Comparison'!F479&lt;='Parameter Ranges for Species'!F$18),1,0)</f>
        <v>1</v>
      </c>
      <c r="M479">
        <f t="shared" si="22"/>
        <v>2</v>
      </c>
      <c r="T479">
        <f>IF(AND(B479&gt;='Parameter Ranges for Species'!G$14,'Control Data&amp;Habitat Comparison'!B479&lt;='Parameter Ranges for Species'!B$14),1,0)</f>
        <v>0</v>
      </c>
      <c r="U479">
        <f>IF(AND(C479&gt;='Parameter Ranges for Species'!H$14,'Control Data&amp;Habitat Comparison'!C479&lt;='Parameter Ranges for Species'!C$14),1,0)</f>
        <v>1</v>
      </c>
      <c r="V479">
        <f>IF(AND(D479&gt;='Parameter Ranges for Species'!I$14,'Control Data&amp;Habitat Comparison'!D479&lt;='Parameter Ranges for Species'!D$14),1,0)</f>
        <v>1</v>
      </c>
      <c r="W479">
        <f>IF(AND(E479&gt;='Parameter Ranges for Species'!J$14,'Control Data&amp;Habitat Comparison'!E479&lt;='Parameter Ranges for Species'!E$14),1,0)</f>
        <v>1</v>
      </c>
      <c r="X479">
        <f>IF(AND(F479&gt;='Parameter Ranges for Species'!K$14,'Control Data&amp;Habitat Comparison'!F479&lt;='Parameter Ranges for Species'!F$14),1,0)</f>
        <v>1</v>
      </c>
      <c r="Y479">
        <f t="shared" si="23"/>
        <v>4</v>
      </c>
      <c r="AF479">
        <f t="shared" si="21"/>
        <v>0</v>
      </c>
    </row>
    <row r="480" spans="1:32" x14ac:dyDescent="0.25">
      <c r="A480" t="s">
        <v>8</v>
      </c>
      <c r="B480">
        <v>13</v>
      </c>
      <c r="C480">
        <v>9.1440000000000007E-2</v>
      </c>
      <c r="D480">
        <v>0.33932584269662919</v>
      </c>
      <c r="E480">
        <v>77</v>
      </c>
      <c r="F480">
        <v>1</v>
      </c>
      <c r="H480">
        <f>IF(AND(B480&gt;='Parameter Ranges for Species'!G$18,'Control Data&amp;Habitat Comparison'!B480&lt;='Parameter Ranges for Species'!B$18),1,0)</f>
        <v>1</v>
      </c>
      <c r="I480">
        <f>IF(AND(C480&gt;='Parameter Ranges for Species'!H$18,'Control Data&amp;Habitat Comparison'!C480&lt;='Parameter Ranges for Species'!C$18),1,0)</f>
        <v>1</v>
      </c>
      <c r="J480">
        <f>IF(AND(D480&gt;='Parameter Ranges for Species'!I$18,'Control Data&amp;Habitat Comparison'!D480&lt;='Parameter Ranges for Species'!D$18),1,0)</f>
        <v>0</v>
      </c>
      <c r="K480">
        <f>IF(AND(E480&gt;='Parameter Ranges for Species'!J$18,'Control Data&amp;Habitat Comparison'!E480&lt;='Parameter Ranges for Species'!E$18),1,0)</f>
        <v>1</v>
      </c>
      <c r="L480">
        <f>IF(AND(F480&gt;='Parameter Ranges for Species'!K$18,'Control Data&amp;Habitat Comparison'!F480&lt;='Parameter Ranges for Species'!F$18),1,0)</f>
        <v>1</v>
      </c>
      <c r="M480">
        <f t="shared" si="22"/>
        <v>4</v>
      </c>
      <c r="T480">
        <f>IF(AND(B480&gt;='Parameter Ranges for Species'!G$14,'Control Data&amp;Habitat Comparison'!B480&lt;='Parameter Ranges for Species'!B$14),1,0)</f>
        <v>1</v>
      </c>
      <c r="U480">
        <f>IF(AND(C480&gt;='Parameter Ranges for Species'!H$14,'Control Data&amp;Habitat Comparison'!C480&lt;='Parameter Ranges for Species'!C$14),1,0)</f>
        <v>1</v>
      </c>
      <c r="V480">
        <f>IF(AND(D480&gt;='Parameter Ranges for Species'!I$14,'Control Data&amp;Habitat Comparison'!D480&lt;='Parameter Ranges for Species'!D$14),1,0)</f>
        <v>1</v>
      </c>
      <c r="W480">
        <f>IF(AND(E480&gt;='Parameter Ranges for Species'!J$14,'Control Data&amp;Habitat Comparison'!E480&lt;='Parameter Ranges for Species'!E$14),1,0)</f>
        <v>1</v>
      </c>
      <c r="X480">
        <f>IF(AND(F480&gt;='Parameter Ranges for Species'!K$14,'Control Data&amp;Habitat Comparison'!F480&lt;='Parameter Ranges for Species'!F$14),1,0)</f>
        <v>1</v>
      </c>
      <c r="Y480">
        <f t="shared" si="23"/>
        <v>5</v>
      </c>
      <c r="AF480">
        <f t="shared" si="21"/>
        <v>1</v>
      </c>
    </row>
    <row r="481" spans="1:33" x14ac:dyDescent="0.25">
      <c r="A481" t="s">
        <v>8</v>
      </c>
      <c r="B481">
        <v>12</v>
      </c>
      <c r="C481">
        <v>0</v>
      </c>
      <c r="D481">
        <v>0.27191011235955054</v>
      </c>
      <c r="E481">
        <v>62</v>
      </c>
      <c r="F481">
        <v>0</v>
      </c>
      <c r="H481">
        <f>IF(AND(B481&gt;='Parameter Ranges for Species'!G$18,'Control Data&amp;Habitat Comparison'!B481&lt;='Parameter Ranges for Species'!B$18),1,0)</f>
        <v>0</v>
      </c>
      <c r="I481">
        <f>IF(AND(C481&gt;='Parameter Ranges for Species'!H$18,'Control Data&amp;Habitat Comparison'!C481&lt;='Parameter Ranges for Species'!C$18),1,0)</f>
        <v>1</v>
      </c>
      <c r="J481">
        <f>IF(AND(D481&gt;='Parameter Ranges for Species'!I$18,'Control Data&amp;Habitat Comparison'!D481&lt;='Parameter Ranges for Species'!D$18),1,0)</f>
        <v>1</v>
      </c>
      <c r="K481">
        <f>IF(AND(E481&gt;='Parameter Ranges for Species'!J$18,'Control Data&amp;Habitat Comparison'!E481&lt;='Parameter Ranges for Species'!E$18),1,0)</f>
        <v>1</v>
      </c>
      <c r="L481">
        <f>IF(AND(F481&gt;='Parameter Ranges for Species'!K$18,'Control Data&amp;Habitat Comparison'!F481&lt;='Parameter Ranges for Species'!F$18),1,0)</f>
        <v>0</v>
      </c>
      <c r="M481">
        <f t="shared" si="22"/>
        <v>3</v>
      </c>
      <c r="T481">
        <f>IF(AND(B481&gt;='Parameter Ranges for Species'!G$14,'Control Data&amp;Habitat Comparison'!B481&lt;='Parameter Ranges for Species'!B$14),1,0)</f>
        <v>1</v>
      </c>
      <c r="U481">
        <f>IF(AND(C481&gt;='Parameter Ranges for Species'!H$14,'Control Data&amp;Habitat Comparison'!C481&lt;='Parameter Ranges for Species'!C$14),1,0)</f>
        <v>1</v>
      </c>
      <c r="V481">
        <f>IF(AND(D481&gt;='Parameter Ranges for Species'!I$14,'Control Data&amp;Habitat Comparison'!D481&lt;='Parameter Ranges for Species'!D$14),1,0)</f>
        <v>1</v>
      </c>
      <c r="W481">
        <f>IF(AND(E481&gt;='Parameter Ranges for Species'!J$14,'Control Data&amp;Habitat Comparison'!E481&lt;='Parameter Ranges for Species'!E$14),1,0)</f>
        <v>1</v>
      </c>
      <c r="X481">
        <f>IF(AND(F481&gt;='Parameter Ranges for Species'!K$14,'Control Data&amp;Habitat Comparison'!F481&lt;='Parameter Ranges for Species'!F$14),1,0)</f>
        <v>0</v>
      </c>
      <c r="Y481">
        <f t="shared" si="23"/>
        <v>4</v>
      </c>
      <c r="AF481">
        <f t="shared" si="21"/>
        <v>0</v>
      </c>
    </row>
    <row r="482" spans="1:33" x14ac:dyDescent="0.25">
      <c r="A482" t="s">
        <v>18</v>
      </c>
      <c r="B482">
        <v>24</v>
      </c>
      <c r="C482">
        <v>0.73152000000000006</v>
      </c>
      <c r="D482">
        <v>0.33807609031858954</v>
      </c>
      <c r="E482">
        <v>0</v>
      </c>
      <c r="F482">
        <v>3</v>
      </c>
      <c r="H482">
        <f>IF(AND(B482&gt;='Parameter Ranges for Species'!G$10,'Control Data&amp;Habitat Comparison'!B482&lt;='Parameter Ranges for Species'!B$10),1,0)</f>
        <v>1</v>
      </c>
      <c r="I482">
        <f>IF(AND(C482&gt;='Parameter Ranges for Species'!H$10,'Control Data&amp;Habitat Comparison'!C482&lt;='Parameter Ranges for Species'!C$10),1,0)</f>
        <v>0</v>
      </c>
      <c r="J482">
        <f>IF(AND(D482&gt;='Parameter Ranges for Species'!I$10,'Control Data&amp;Habitat Comparison'!D482&lt;='Parameter Ranges for Species'!D$10),1,0)</f>
        <v>1</v>
      </c>
      <c r="K482">
        <f>IF(AND(E482&gt;='Parameter Ranges for Species'!J$10,'Control Data&amp;Habitat Comparison'!E482&lt;='Parameter Ranges for Species'!E$10),1,0)</f>
        <v>1</v>
      </c>
      <c r="L482">
        <f>IF(AND(F482&gt;='Parameter Ranges for Species'!K$10,'Control Data&amp;Habitat Comparison'!F482&lt;='Parameter Ranges for Species'!F$10),1,0)</f>
        <v>1</v>
      </c>
      <c r="M482">
        <f t="shared" si="22"/>
        <v>4</v>
      </c>
      <c r="N482">
        <f>COUNTIF($M482:$M521,5)</f>
        <v>22</v>
      </c>
      <c r="O482">
        <f>COUNTIF($M482:$M521,4)</f>
        <v>17</v>
      </c>
      <c r="P482">
        <f>COUNTIF($M482:$M521,3)</f>
        <v>1</v>
      </c>
      <c r="Q482">
        <f>COUNTIF($M482:$M521,2)</f>
        <v>0</v>
      </c>
      <c r="R482">
        <f>COUNTIF($M482:$M521,1)</f>
        <v>0</v>
      </c>
      <c r="S482">
        <f>COUNTIF($M482:$M521,0)</f>
        <v>0</v>
      </c>
      <c r="T482">
        <f>IF(AND(B482&gt;='Parameter Ranges for Species'!G$15,'Control Data&amp;Habitat Comparison'!B482&lt;='Parameter Ranges for Species'!B$15),1,0)</f>
        <v>1</v>
      </c>
      <c r="U482">
        <f>IF(AND(C482&gt;='Parameter Ranges for Species'!H$15,'Control Data&amp;Habitat Comparison'!C482&lt;='Parameter Ranges for Species'!C$15),1,0)</f>
        <v>1</v>
      </c>
      <c r="V482">
        <f>IF(AND(D482&gt;='Parameter Ranges for Species'!I$15,'Control Data&amp;Habitat Comparison'!D482&lt;='Parameter Ranges for Species'!D$15),1,0)</f>
        <v>1</v>
      </c>
      <c r="W482">
        <f>IF(AND(E482&gt;='Parameter Ranges for Species'!J$15,'Control Data&amp;Habitat Comparison'!E482&lt;='Parameter Ranges for Species'!E$15),1,0)</f>
        <v>1</v>
      </c>
      <c r="X482">
        <f>IF(AND(F482&gt;='Parameter Ranges for Species'!K$15,'Control Data&amp;Habitat Comparison'!F482&lt;='Parameter Ranges for Species'!F$15),1,0)</f>
        <v>1</v>
      </c>
      <c r="Y482">
        <f t="shared" si="23"/>
        <v>5</v>
      </c>
      <c r="Z482">
        <f>COUNTIF($Y482:$Y521,5)</f>
        <v>26</v>
      </c>
      <c r="AA482">
        <f>COUNTIF($Y482:$Y521,4)</f>
        <v>14</v>
      </c>
      <c r="AB482">
        <f>COUNTIF($Y482:$Y521,3)</f>
        <v>0</v>
      </c>
      <c r="AC482">
        <f>COUNTIF($Y482:$Y521,2)</f>
        <v>0</v>
      </c>
      <c r="AD482">
        <f>COUNTIF($Y482:$Y521,1)</f>
        <v>0</v>
      </c>
      <c r="AE482">
        <f>COUNTIF($Y482:$Y521,0)</f>
        <v>0</v>
      </c>
      <c r="AF482">
        <f t="shared" si="21"/>
        <v>1</v>
      </c>
      <c r="AG482">
        <f>SUM(AF482:AF521)</f>
        <v>39</v>
      </c>
    </row>
    <row r="483" spans="1:33" x14ac:dyDescent="0.25">
      <c r="A483" t="s">
        <v>18</v>
      </c>
      <c r="B483">
        <v>18</v>
      </c>
      <c r="C483">
        <v>0.51816000000000006</v>
      </c>
      <c r="D483">
        <v>0.16795545932570366</v>
      </c>
      <c r="E483">
        <v>8</v>
      </c>
      <c r="F483">
        <v>3</v>
      </c>
      <c r="H483">
        <f>IF(AND(B483&gt;='Parameter Ranges for Species'!G$10,'Control Data&amp;Habitat Comparison'!B483&lt;='Parameter Ranges for Species'!B$10),1,0)</f>
        <v>1</v>
      </c>
      <c r="I483">
        <f>IF(AND(C483&gt;='Parameter Ranges for Species'!H$10,'Control Data&amp;Habitat Comparison'!C483&lt;='Parameter Ranges for Species'!C$10),1,0)</f>
        <v>1</v>
      </c>
      <c r="J483">
        <f>IF(AND(D483&gt;='Parameter Ranges for Species'!I$10,'Control Data&amp;Habitat Comparison'!D483&lt;='Parameter Ranges for Species'!D$10),1,0)</f>
        <v>1</v>
      </c>
      <c r="K483">
        <f>IF(AND(E483&gt;='Parameter Ranges for Species'!J$10,'Control Data&amp;Habitat Comparison'!E483&lt;='Parameter Ranges for Species'!E$10),1,0)</f>
        <v>1</v>
      </c>
      <c r="L483">
        <f>IF(AND(F483&gt;='Parameter Ranges for Species'!K$10,'Control Data&amp;Habitat Comparison'!F483&lt;='Parameter Ranges for Species'!F$10),1,0)</f>
        <v>1</v>
      </c>
      <c r="M483">
        <f t="shared" si="22"/>
        <v>5</v>
      </c>
      <c r="T483">
        <f>IF(AND(B483&gt;='Parameter Ranges for Species'!G$15,'Control Data&amp;Habitat Comparison'!B483&lt;='Parameter Ranges for Species'!B$15),1,0)</f>
        <v>0</v>
      </c>
      <c r="U483">
        <f>IF(AND(C483&gt;='Parameter Ranges for Species'!H$15,'Control Data&amp;Habitat Comparison'!C483&lt;='Parameter Ranges for Species'!C$15),1,0)</f>
        <v>1</v>
      </c>
      <c r="V483">
        <f>IF(AND(D483&gt;='Parameter Ranges for Species'!I$15,'Control Data&amp;Habitat Comparison'!D483&lt;='Parameter Ranges for Species'!D$15),1,0)</f>
        <v>1</v>
      </c>
      <c r="W483">
        <f>IF(AND(E483&gt;='Parameter Ranges for Species'!J$15,'Control Data&amp;Habitat Comparison'!E483&lt;='Parameter Ranges for Species'!E$15),1,0)</f>
        <v>1</v>
      </c>
      <c r="X483">
        <f>IF(AND(F483&gt;='Parameter Ranges for Species'!K$15,'Control Data&amp;Habitat Comparison'!F483&lt;='Parameter Ranges for Species'!F$15),1,0)</f>
        <v>1</v>
      </c>
      <c r="Y483">
        <f t="shared" si="23"/>
        <v>4</v>
      </c>
      <c r="AF483">
        <f t="shared" si="21"/>
        <v>1</v>
      </c>
    </row>
    <row r="484" spans="1:33" x14ac:dyDescent="0.25">
      <c r="A484" t="s">
        <v>18</v>
      </c>
      <c r="B484">
        <v>32</v>
      </c>
      <c r="C484">
        <v>0.51816000000000006</v>
      </c>
      <c r="D484">
        <v>0.26538818434890199</v>
      </c>
      <c r="E484">
        <v>7</v>
      </c>
      <c r="F484">
        <v>3</v>
      </c>
      <c r="H484">
        <f>IF(AND(B484&gt;='Parameter Ranges for Species'!G$10,'Control Data&amp;Habitat Comparison'!B484&lt;='Parameter Ranges for Species'!B$10),1,0)</f>
        <v>1</v>
      </c>
      <c r="I484">
        <f>IF(AND(C484&gt;='Parameter Ranges for Species'!H$10,'Control Data&amp;Habitat Comparison'!C484&lt;='Parameter Ranges for Species'!C$10),1,0)</f>
        <v>1</v>
      </c>
      <c r="J484">
        <f>IF(AND(D484&gt;='Parameter Ranges for Species'!I$10,'Control Data&amp;Habitat Comparison'!D484&lt;='Parameter Ranges for Species'!D$10),1,0)</f>
        <v>1</v>
      </c>
      <c r="K484">
        <f>IF(AND(E484&gt;='Parameter Ranges for Species'!J$10,'Control Data&amp;Habitat Comparison'!E484&lt;='Parameter Ranges for Species'!E$10),1,0)</f>
        <v>1</v>
      </c>
      <c r="L484">
        <f>IF(AND(F484&gt;='Parameter Ranges for Species'!K$10,'Control Data&amp;Habitat Comparison'!F484&lt;='Parameter Ranges for Species'!F$10),1,0)</f>
        <v>1</v>
      </c>
      <c r="M484">
        <f t="shared" si="22"/>
        <v>5</v>
      </c>
      <c r="T484">
        <f>IF(AND(B484&gt;='Parameter Ranges for Species'!G$15,'Control Data&amp;Habitat Comparison'!B484&lt;='Parameter Ranges for Species'!B$15),1,0)</f>
        <v>1</v>
      </c>
      <c r="U484">
        <f>IF(AND(C484&gt;='Parameter Ranges for Species'!H$15,'Control Data&amp;Habitat Comparison'!C484&lt;='Parameter Ranges for Species'!C$15),1,0)</f>
        <v>1</v>
      </c>
      <c r="V484">
        <f>IF(AND(D484&gt;='Parameter Ranges for Species'!I$15,'Control Data&amp;Habitat Comparison'!D484&lt;='Parameter Ranges for Species'!D$15),1,0)</f>
        <v>1</v>
      </c>
      <c r="W484">
        <f>IF(AND(E484&gt;='Parameter Ranges for Species'!J$15,'Control Data&amp;Habitat Comparison'!E484&lt;='Parameter Ranges for Species'!E$15),1,0)</f>
        <v>1</v>
      </c>
      <c r="X484">
        <f>IF(AND(F484&gt;='Parameter Ranges for Species'!K$15,'Control Data&amp;Habitat Comparison'!F484&lt;='Parameter Ranges for Species'!F$15),1,0)</f>
        <v>1</v>
      </c>
      <c r="Y484">
        <f t="shared" si="23"/>
        <v>5</v>
      </c>
      <c r="AF484">
        <f t="shared" si="21"/>
        <v>1</v>
      </c>
    </row>
    <row r="485" spans="1:33" x14ac:dyDescent="0.25">
      <c r="A485" t="s">
        <v>18</v>
      </c>
      <c r="B485">
        <v>32</v>
      </c>
      <c r="C485">
        <v>0.36576000000000003</v>
      </c>
      <c r="D485">
        <v>4.2684812867305966E-2</v>
      </c>
      <c r="E485">
        <v>0</v>
      </c>
      <c r="F485">
        <v>3</v>
      </c>
      <c r="H485">
        <f>IF(AND(B485&gt;='Parameter Ranges for Species'!G$10,'Control Data&amp;Habitat Comparison'!B485&lt;='Parameter Ranges for Species'!B$10),1,0)</f>
        <v>1</v>
      </c>
      <c r="I485">
        <f>IF(AND(C485&gt;='Parameter Ranges for Species'!H$10,'Control Data&amp;Habitat Comparison'!C485&lt;='Parameter Ranges for Species'!C$10),1,0)</f>
        <v>1</v>
      </c>
      <c r="J485">
        <f>IF(AND(D485&gt;='Parameter Ranges for Species'!I$10,'Control Data&amp;Habitat Comparison'!D485&lt;='Parameter Ranges for Species'!D$10),1,0)</f>
        <v>0</v>
      </c>
      <c r="K485">
        <f>IF(AND(E485&gt;='Parameter Ranges for Species'!J$10,'Control Data&amp;Habitat Comparison'!E485&lt;='Parameter Ranges for Species'!E$10),1,0)</f>
        <v>1</v>
      </c>
      <c r="L485">
        <f>IF(AND(F485&gt;='Parameter Ranges for Species'!K$10,'Control Data&amp;Habitat Comparison'!F485&lt;='Parameter Ranges for Species'!F$10),1,0)</f>
        <v>1</v>
      </c>
      <c r="M485">
        <f t="shared" si="22"/>
        <v>4</v>
      </c>
      <c r="T485">
        <f>IF(AND(B485&gt;='Parameter Ranges for Species'!G$15,'Control Data&amp;Habitat Comparison'!B485&lt;='Parameter Ranges for Species'!B$15),1,0)</f>
        <v>1</v>
      </c>
      <c r="U485">
        <f>IF(AND(C485&gt;='Parameter Ranges for Species'!H$15,'Control Data&amp;Habitat Comparison'!C485&lt;='Parameter Ranges for Species'!C$15),1,0)</f>
        <v>1</v>
      </c>
      <c r="V485">
        <f>IF(AND(D485&gt;='Parameter Ranges for Species'!I$15,'Control Data&amp;Habitat Comparison'!D485&lt;='Parameter Ranges for Species'!D$15),1,0)</f>
        <v>0</v>
      </c>
      <c r="W485">
        <f>IF(AND(E485&gt;='Parameter Ranges for Species'!J$15,'Control Data&amp;Habitat Comparison'!E485&lt;='Parameter Ranges for Species'!E$15),1,0)</f>
        <v>1</v>
      </c>
      <c r="X485">
        <f>IF(AND(F485&gt;='Parameter Ranges for Species'!K$15,'Control Data&amp;Habitat Comparison'!F485&lt;='Parameter Ranges for Species'!F$15),1,0)</f>
        <v>1</v>
      </c>
      <c r="Y485">
        <f t="shared" si="23"/>
        <v>4</v>
      </c>
      <c r="AF485">
        <f t="shared" si="21"/>
        <v>1</v>
      </c>
    </row>
    <row r="486" spans="1:33" x14ac:dyDescent="0.25">
      <c r="A486" t="s">
        <v>18</v>
      </c>
      <c r="B486">
        <v>46</v>
      </c>
      <c r="C486">
        <v>0.36576000000000003</v>
      </c>
      <c r="D486">
        <v>0.44324157129600994</v>
      </c>
      <c r="E486">
        <v>2</v>
      </c>
      <c r="F486">
        <v>3</v>
      </c>
      <c r="H486">
        <f>IF(AND(B486&gt;='Parameter Ranges for Species'!G$10,'Control Data&amp;Habitat Comparison'!B486&lt;='Parameter Ranges for Species'!B$10),1,0)</f>
        <v>0</v>
      </c>
      <c r="I486">
        <f>IF(AND(C486&gt;='Parameter Ranges for Species'!H$10,'Control Data&amp;Habitat Comparison'!C486&lt;='Parameter Ranges for Species'!C$10),1,0)</f>
        <v>1</v>
      </c>
      <c r="J486">
        <f>IF(AND(D486&gt;='Parameter Ranges for Species'!I$10,'Control Data&amp;Habitat Comparison'!D486&lt;='Parameter Ranges for Species'!D$10),1,0)</f>
        <v>1</v>
      </c>
      <c r="K486">
        <f>IF(AND(E486&gt;='Parameter Ranges for Species'!J$10,'Control Data&amp;Habitat Comparison'!E486&lt;='Parameter Ranges for Species'!E$10),1,0)</f>
        <v>1</v>
      </c>
      <c r="L486">
        <f>IF(AND(F486&gt;='Parameter Ranges for Species'!K$10,'Control Data&amp;Habitat Comparison'!F486&lt;='Parameter Ranges for Species'!F$10),1,0)</f>
        <v>1</v>
      </c>
      <c r="M486">
        <f t="shared" si="22"/>
        <v>4</v>
      </c>
      <c r="T486">
        <f>IF(AND(B486&gt;='Parameter Ranges for Species'!G$15,'Control Data&amp;Habitat Comparison'!B486&lt;='Parameter Ranges for Species'!B$15),1,0)</f>
        <v>1</v>
      </c>
      <c r="U486">
        <f>IF(AND(C486&gt;='Parameter Ranges for Species'!H$15,'Control Data&amp;Habitat Comparison'!C486&lt;='Parameter Ranges for Species'!C$15),1,0)</f>
        <v>1</v>
      </c>
      <c r="V486">
        <f>IF(AND(D486&gt;='Parameter Ranges for Species'!I$15,'Control Data&amp;Habitat Comparison'!D486&lt;='Parameter Ranges for Species'!D$15),1,0)</f>
        <v>1</v>
      </c>
      <c r="W486">
        <f>IF(AND(E486&gt;='Parameter Ranges for Species'!J$15,'Control Data&amp;Habitat Comparison'!E486&lt;='Parameter Ranges for Species'!E$15),1,0)</f>
        <v>1</v>
      </c>
      <c r="X486">
        <f>IF(AND(F486&gt;='Parameter Ranges for Species'!K$15,'Control Data&amp;Habitat Comparison'!F486&lt;='Parameter Ranges for Species'!F$15),1,0)</f>
        <v>1</v>
      </c>
      <c r="Y486">
        <f t="shared" si="23"/>
        <v>5</v>
      </c>
      <c r="AF486">
        <f t="shared" si="21"/>
        <v>1</v>
      </c>
    </row>
    <row r="487" spans="1:33" x14ac:dyDescent="0.25">
      <c r="A487" t="s">
        <v>18</v>
      </c>
      <c r="B487">
        <v>56</v>
      </c>
      <c r="C487">
        <v>9.1440000000000007E-2</v>
      </c>
      <c r="D487">
        <v>0.18496752242499226</v>
      </c>
      <c r="E487">
        <v>4</v>
      </c>
      <c r="F487">
        <v>3</v>
      </c>
      <c r="H487">
        <f>IF(AND(B487&gt;='Parameter Ranges for Species'!G$10,'Control Data&amp;Habitat Comparison'!B487&lt;='Parameter Ranges for Species'!B$10),1,0)</f>
        <v>0</v>
      </c>
      <c r="I487">
        <f>IF(AND(C487&gt;='Parameter Ranges for Species'!H$10,'Control Data&amp;Habitat Comparison'!C487&lt;='Parameter Ranges for Species'!C$10),1,0)</f>
        <v>1</v>
      </c>
      <c r="J487">
        <f>IF(AND(D487&gt;='Parameter Ranges for Species'!I$10,'Control Data&amp;Habitat Comparison'!D487&lt;='Parameter Ranges for Species'!D$10),1,0)</f>
        <v>1</v>
      </c>
      <c r="K487">
        <f>IF(AND(E487&gt;='Parameter Ranges for Species'!J$10,'Control Data&amp;Habitat Comparison'!E487&lt;='Parameter Ranges for Species'!E$10),1,0)</f>
        <v>1</v>
      </c>
      <c r="L487">
        <f>IF(AND(F487&gt;='Parameter Ranges for Species'!K$10,'Control Data&amp;Habitat Comparison'!F487&lt;='Parameter Ranges for Species'!F$10),1,0)</f>
        <v>1</v>
      </c>
      <c r="M487">
        <f t="shared" si="22"/>
        <v>4</v>
      </c>
      <c r="T487">
        <f>IF(AND(B487&gt;='Parameter Ranges for Species'!G$15,'Control Data&amp;Habitat Comparison'!B487&lt;='Parameter Ranges for Species'!B$15),1,0)</f>
        <v>1</v>
      </c>
      <c r="U487">
        <f>IF(AND(C487&gt;='Parameter Ranges for Species'!H$15,'Control Data&amp;Habitat Comparison'!C487&lt;='Parameter Ranges for Species'!C$15),1,0)</f>
        <v>0</v>
      </c>
      <c r="V487">
        <f>IF(AND(D487&gt;='Parameter Ranges for Species'!I$15,'Control Data&amp;Habitat Comparison'!D487&lt;='Parameter Ranges for Species'!D$15),1,0)</f>
        <v>1</v>
      </c>
      <c r="W487">
        <f>IF(AND(E487&gt;='Parameter Ranges for Species'!J$15,'Control Data&amp;Habitat Comparison'!E487&lt;='Parameter Ranges for Species'!E$15),1,0)</f>
        <v>1</v>
      </c>
      <c r="X487">
        <f>IF(AND(F487&gt;='Parameter Ranges for Species'!K$15,'Control Data&amp;Habitat Comparison'!F487&lt;='Parameter Ranges for Species'!F$15),1,0)</f>
        <v>1</v>
      </c>
      <c r="Y487">
        <f t="shared" si="23"/>
        <v>4</v>
      </c>
      <c r="AF487">
        <f t="shared" si="21"/>
        <v>1</v>
      </c>
    </row>
    <row r="488" spans="1:33" x14ac:dyDescent="0.25">
      <c r="A488" t="s">
        <v>18</v>
      </c>
      <c r="B488">
        <v>32</v>
      </c>
      <c r="C488">
        <v>0.42671999999999999</v>
      </c>
      <c r="D488">
        <v>0.28240024744819059</v>
      </c>
      <c r="E488">
        <v>23</v>
      </c>
      <c r="F488">
        <v>3</v>
      </c>
      <c r="H488">
        <f>IF(AND(B488&gt;='Parameter Ranges for Species'!G$10,'Control Data&amp;Habitat Comparison'!B488&lt;='Parameter Ranges for Species'!B$10),1,0)</f>
        <v>1</v>
      </c>
      <c r="I488">
        <f>IF(AND(C488&gt;='Parameter Ranges for Species'!H$10,'Control Data&amp;Habitat Comparison'!C488&lt;='Parameter Ranges for Species'!C$10),1,0)</f>
        <v>1</v>
      </c>
      <c r="J488">
        <f>IF(AND(D488&gt;='Parameter Ranges for Species'!I$10,'Control Data&amp;Habitat Comparison'!D488&lt;='Parameter Ranges for Species'!D$10),1,0)</f>
        <v>1</v>
      </c>
      <c r="K488">
        <f>IF(AND(E488&gt;='Parameter Ranges for Species'!J$10,'Control Data&amp;Habitat Comparison'!E488&lt;='Parameter Ranges for Species'!E$10),1,0)</f>
        <v>1</v>
      </c>
      <c r="L488">
        <f>IF(AND(F488&gt;='Parameter Ranges for Species'!K$10,'Control Data&amp;Habitat Comparison'!F488&lt;='Parameter Ranges for Species'!F$10),1,0)</f>
        <v>1</v>
      </c>
      <c r="M488">
        <f t="shared" si="22"/>
        <v>5</v>
      </c>
      <c r="T488">
        <f>IF(AND(B488&gt;='Parameter Ranges for Species'!G$15,'Control Data&amp;Habitat Comparison'!B488&lt;='Parameter Ranges for Species'!B$15),1,0)</f>
        <v>1</v>
      </c>
      <c r="U488">
        <f>IF(AND(C488&gt;='Parameter Ranges for Species'!H$15,'Control Data&amp;Habitat Comparison'!C488&lt;='Parameter Ranges for Species'!C$15),1,0)</f>
        <v>1</v>
      </c>
      <c r="V488">
        <f>IF(AND(D488&gt;='Parameter Ranges for Species'!I$15,'Control Data&amp;Habitat Comparison'!D488&lt;='Parameter Ranges for Species'!D$15),1,0)</f>
        <v>1</v>
      </c>
      <c r="W488">
        <f>IF(AND(E488&gt;='Parameter Ranges for Species'!J$15,'Control Data&amp;Habitat Comparison'!E488&lt;='Parameter Ranges for Species'!E$15),1,0)</f>
        <v>1</v>
      </c>
      <c r="X488">
        <f>IF(AND(F488&gt;='Parameter Ranges for Species'!K$15,'Control Data&amp;Habitat Comparison'!F488&lt;='Parameter Ranges for Species'!F$15),1,0)</f>
        <v>1</v>
      </c>
      <c r="Y488">
        <f t="shared" si="23"/>
        <v>5</v>
      </c>
      <c r="AF488">
        <f t="shared" si="21"/>
        <v>1</v>
      </c>
    </row>
    <row r="489" spans="1:33" x14ac:dyDescent="0.25">
      <c r="A489" t="s">
        <v>18</v>
      </c>
      <c r="B489">
        <v>32</v>
      </c>
      <c r="C489">
        <v>0.27432000000000001</v>
      </c>
      <c r="D489">
        <v>0.46087225487163624</v>
      </c>
      <c r="E489">
        <v>3</v>
      </c>
      <c r="F489">
        <v>3</v>
      </c>
      <c r="H489">
        <f>IF(AND(B489&gt;='Parameter Ranges for Species'!G$10,'Control Data&amp;Habitat Comparison'!B489&lt;='Parameter Ranges for Species'!B$10),1,0)</f>
        <v>1</v>
      </c>
      <c r="I489">
        <f>IF(AND(C489&gt;='Parameter Ranges for Species'!H$10,'Control Data&amp;Habitat Comparison'!C489&lt;='Parameter Ranges for Species'!C$10),1,0)</f>
        <v>1</v>
      </c>
      <c r="J489">
        <f>IF(AND(D489&gt;='Parameter Ranges for Species'!I$10,'Control Data&amp;Habitat Comparison'!D489&lt;='Parameter Ranges for Species'!D$10),1,0)</f>
        <v>0</v>
      </c>
      <c r="K489">
        <f>IF(AND(E489&gt;='Parameter Ranges for Species'!J$10,'Control Data&amp;Habitat Comparison'!E489&lt;='Parameter Ranges for Species'!E$10),1,0)</f>
        <v>1</v>
      </c>
      <c r="L489">
        <f>IF(AND(F489&gt;='Parameter Ranges for Species'!K$10,'Control Data&amp;Habitat Comparison'!F489&lt;='Parameter Ranges for Species'!F$10),1,0)</f>
        <v>1</v>
      </c>
      <c r="M489">
        <f t="shared" si="22"/>
        <v>4</v>
      </c>
      <c r="T489">
        <f>IF(AND(B489&gt;='Parameter Ranges for Species'!G$15,'Control Data&amp;Habitat Comparison'!B489&lt;='Parameter Ranges for Species'!B$15),1,0)</f>
        <v>1</v>
      </c>
      <c r="U489">
        <f>IF(AND(C489&gt;='Parameter Ranges for Species'!H$15,'Control Data&amp;Habitat Comparison'!C489&lt;='Parameter Ranges for Species'!C$15),1,0)</f>
        <v>1</v>
      </c>
      <c r="V489">
        <f>IF(AND(D489&gt;='Parameter Ranges for Species'!I$15,'Control Data&amp;Habitat Comparison'!D489&lt;='Parameter Ranges for Species'!D$15),1,0)</f>
        <v>0</v>
      </c>
      <c r="W489">
        <f>IF(AND(E489&gt;='Parameter Ranges for Species'!J$15,'Control Data&amp;Habitat Comparison'!E489&lt;='Parameter Ranges for Species'!E$15),1,0)</f>
        <v>1</v>
      </c>
      <c r="X489">
        <f>IF(AND(F489&gt;='Parameter Ranges for Species'!K$15,'Control Data&amp;Habitat Comparison'!F489&lt;='Parameter Ranges for Species'!F$15),1,0)</f>
        <v>1</v>
      </c>
      <c r="Y489">
        <f t="shared" si="23"/>
        <v>4</v>
      </c>
      <c r="AF489">
        <f t="shared" si="21"/>
        <v>1</v>
      </c>
    </row>
    <row r="490" spans="1:33" x14ac:dyDescent="0.25">
      <c r="A490" t="s">
        <v>18</v>
      </c>
      <c r="B490">
        <v>41</v>
      </c>
      <c r="C490">
        <v>0.67056000000000004</v>
      </c>
      <c r="D490">
        <v>0.29941231054747919</v>
      </c>
      <c r="E490">
        <v>22</v>
      </c>
      <c r="F490">
        <v>3</v>
      </c>
      <c r="H490">
        <f>IF(AND(B490&gt;='Parameter Ranges for Species'!G$10,'Control Data&amp;Habitat Comparison'!B490&lt;='Parameter Ranges for Species'!B$10),1,0)</f>
        <v>1</v>
      </c>
      <c r="I490">
        <f>IF(AND(C490&gt;='Parameter Ranges for Species'!H$10,'Control Data&amp;Habitat Comparison'!C490&lt;='Parameter Ranges for Species'!C$10),1,0)</f>
        <v>0</v>
      </c>
      <c r="J490">
        <f>IF(AND(D490&gt;='Parameter Ranges for Species'!I$10,'Control Data&amp;Habitat Comparison'!D490&lt;='Parameter Ranges for Species'!D$10),1,0)</f>
        <v>1</v>
      </c>
      <c r="K490">
        <f>IF(AND(E490&gt;='Parameter Ranges for Species'!J$10,'Control Data&amp;Habitat Comparison'!E490&lt;='Parameter Ranges for Species'!E$10),1,0)</f>
        <v>1</v>
      </c>
      <c r="L490">
        <f>IF(AND(F490&gt;='Parameter Ranges for Species'!K$10,'Control Data&amp;Habitat Comparison'!F490&lt;='Parameter Ranges for Species'!F$10),1,0)</f>
        <v>1</v>
      </c>
      <c r="M490">
        <f t="shared" si="22"/>
        <v>4</v>
      </c>
      <c r="T490">
        <f>IF(AND(B490&gt;='Parameter Ranges for Species'!G$15,'Control Data&amp;Habitat Comparison'!B490&lt;='Parameter Ranges for Species'!B$15),1,0)</f>
        <v>1</v>
      </c>
      <c r="U490">
        <f>IF(AND(C490&gt;='Parameter Ranges for Species'!H$15,'Control Data&amp;Habitat Comparison'!C490&lt;='Parameter Ranges for Species'!C$15),1,0)</f>
        <v>1</v>
      </c>
      <c r="V490">
        <f>IF(AND(D490&gt;='Parameter Ranges for Species'!I$15,'Control Data&amp;Habitat Comparison'!D490&lt;='Parameter Ranges for Species'!D$15),1,0)</f>
        <v>1</v>
      </c>
      <c r="W490">
        <f>IF(AND(E490&gt;='Parameter Ranges for Species'!J$15,'Control Data&amp;Habitat Comparison'!E490&lt;='Parameter Ranges for Species'!E$15),1,0)</f>
        <v>1</v>
      </c>
      <c r="X490">
        <f>IF(AND(F490&gt;='Parameter Ranges for Species'!K$15,'Control Data&amp;Habitat Comparison'!F490&lt;='Parameter Ranges for Species'!F$15),1,0)</f>
        <v>1</v>
      </c>
      <c r="Y490">
        <f t="shared" si="23"/>
        <v>5</v>
      </c>
      <c r="AF490">
        <f t="shared" si="21"/>
        <v>1</v>
      </c>
    </row>
    <row r="491" spans="1:33" x14ac:dyDescent="0.25">
      <c r="A491" t="s">
        <v>18</v>
      </c>
      <c r="B491">
        <v>30</v>
      </c>
      <c r="C491">
        <v>0.36576000000000003</v>
      </c>
      <c r="D491">
        <v>0.46798639034952061</v>
      </c>
      <c r="E491">
        <v>7</v>
      </c>
      <c r="F491">
        <v>3</v>
      </c>
      <c r="H491">
        <f>IF(AND(B491&gt;='Parameter Ranges for Species'!G$10,'Control Data&amp;Habitat Comparison'!B491&lt;='Parameter Ranges for Species'!B$10),1,0)</f>
        <v>1</v>
      </c>
      <c r="I491">
        <f>IF(AND(C491&gt;='Parameter Ranges for Species'!H$10,'Control Data&amp;Habitat Comparison'!C491&lt;='Parameter Ranges for Species'!C$10),1,0)</f>
        <v>1</v>
      </c>
      <c r="J491">
        <f>IF(AND(D491&gt;='Parameter Ranges for Species'!I$10,'Control Data&amp;Habitat Comparison'!D491&lt;='Parameter Ranges for Species'!D$10),1,0)</f>
        <v>0</v>
      </c>
      <c r="K491">
        <f>IF(AND(E491&gt;='Parameter Ranges for Species'!J$10,'Control Data&amp;Habitat Comparison'!E491&lt;='Parameter Ranges for Species'!E$10),1,0)</f>
        <v>1</v>
      </c>
      <c r="L491">
        <f>IF(AND(F491&gt;='Parameter Ranges for Species'!K$10,'Control Data&amp;Habitat Comparison'!F491&lt;='Parameter Ranges for Species'!F$10),1,0)</f>
        <v>1</v>
      </c>
      <c r="M491">
        <f t="shared" si="22"/>
        <v>4</v>
      </c>
      <c r="T491">
        <f>IF(AND(B491&gt;='Parameter Ranges for Species'!G$15,'Control Data&amp;Habitat Comparison'!B491&lt;='Parameter Ranges for Species'!B$15),1,0)</f>
        <v>1</v>
      </c>
      <c r="U491">
        <f>IF(AND(C491&gt;='Parameter Ranges for Species'!H$15,'Control Data&amp;Habitat Comparison'!C491&lt;='Parameter Ranges for Species'!C$15),1,0)</f>
        <v>1</v>
      </c>
      <c r="V491">
        <f>IF(AND(D491&gt;='Parameter Ranges for Species'!I$15,'Control Data&amp;Habitat Comparison'!D491&lt;='Parameter Ranges for Species'!D$15),1,0)</f>
        <v>0</v>
      </c>
      <c r="W491">
        <f>IF(AND(E491&gt;='Parameter Ranges for Species'!J$15,'Control Data&amp;Habitat Comparison'!E491&lt;='Parameter Ranges for Species'!E$15),1,0)</f>
        <v>1</v>
      </c>
      <c r="X491">
        <f>IF(AND(F491&gt;='Parameter Ranges for Species'!K$15,'Control Data&amp;Habitat Comparison'!F491&lt;='Parameter Ranges for Species'!F$15),1,0)</f>
        <v>1</v>
      </c>
      <c r="Y491">
        <f t="shared" si="23"/>
        <v>4</v>
      </c>
      <c r="AF491">
        <f t="shared" si="21"/>
        <v>1</v>
      </c>
    </row>
    <row r="492" spans="1:33" x14ac:dyDescent="0.25">
      <c r="A492" t="s">
        <v>18</v>
      </c>
      <c r="B492">
        <v>35</v>
      </c>
      <c r="C492">
        <v>0.39624000000000004</v>
      </c>
      <c r="D492">
        <v>0.40921744509743274</v>
      </c>
      <c r="E492">
        <v>22</v>
      </c>
      <c r="F492">
        <v>3</v>
      </c>
      <c r="H492">
        <f>IF(AND(B492&gt;='Parameter Ranges for Species'!G$10,'Control Data&amp;Habitat Comparison'!B492&lt;='Parameter Ranges for Species'!B$10),1,0)</f>
        <v>1</v>
      </c>
      <c r="I492">
        <f>IF(AND(C492&gt;='Parameter Ranges for Species'!H$10,'Control Data&amp;Habitat Comparison'!C492&lt;='Parameter Ranges for Species'!C$10),1,0)</f>
        <v>1</v>
      </c>
      <c r="J492">
        <f>IF(AND(D492&gt;='Parameter Ranges for Species'!I$10,'Control Data&amp;Habitat Comparison'!D492&lt;='Parameter Ranges for Species'!D$10),1,0)</f>
        <v>1</v>
      </c>
      <c r="K492">
        <f>IF(AND(E492&gt;='Parameter Ranges for Species'!J$10,'Control Data&amp;Habitat Comparison'!E492&lt;='Parameter Ranges for Species'!E$10),1,0)</f>
        <v>1</v>
      </c>
      <c r="L492">
        <f>IF(AND(F492&gt;='Parameter Ranges for Species'!K$10,'Control Data&amp;Habitat Comparison'!F492&lt;='Parameter Ranges for Species'!F$10),1,0)</f>
        <v>1</v>
      </c>
      <c r="M492">
        <f t="shared" si="22"/>
        <v>5</v>
      </c>
      <c r="T492">
        <f>IF(AND(B492&gt;='Parameter Ranges for Species'!G$15,'Control Data&amp;Habitat Comparison'!B492&lt;='Parameter Ranges for Species'!B$15),1,0)</f>
        <v>1</v>
      </c>
      <c r="U492">
        <f>IF(AND(C492&gt;='Parameter Ranges for Species'!H$15,'Control Data&amp;Habitat Comparison'!C492&lt;='Parameter Ranges for Species'!C$15),1,0)</f>
        <v>1</v>
      </c>
      <c r="V492">
        <f>IF(AND(D492&gt;='Parameter Ranges for Species'!I$15,'Control Data&amp;Habitat Comparison'!D492&lt;='Parameter Ranges for Species'!D$15),1,0)</f>
        <v>1</v>
      </c>
      <c r="W492">
        <f>IF(AND(E492&gt;='Parameter Ranges for Species'!J$15,'Control Data&amp;Habitat Comparison'!E492&lt;='Parameter Ranges for Species'!E$15),1,0)</f>
        <v>1</v>
      </c>
      <c r="X492">
        <f>IF(AND(F492&gt;='Parameter Ranges for Species'!K$15,'Control Data&amp;Habitat Comparison'!F492&lt;='Parameter Ranges for Species'!F$15),1,0)</f>
        <v>1</v>
      </c>
      <c r="Y492">
        <f t="shared" si="23"/>
        <v>5</v>
      </c>
      <c r="AF492">
        <f t="shared" si="21"/>
        <v>1</v>
      </c>
    </row>
    <row r="493" spans="1:33" x14ac:dyDescent="0.25">
      <c r="A493" t="s">
        <v>18</v>
      </c>
      <c r="B493">
        <v>24</v>
      </c>
      <c r="C493">
        <v>0.60960000000000003</v>
      </c>
      <c r="D493">
        <v>0.48345190225796475</v>
      </c>
      <c r="E493">
        <v>14</v>
      </c>
      <c r="F493">
        <v>3</v>
      </c>
      <c r="H493">
        <f>IF(AND(B493&gt;='Parameter Ranges for Species'!G$10,'Control Data&amp;Habitat Comparison'!B493&lt;='Parameter Ranges for Species'!B$10),1,0)</f>
        <v>1</v>
      </c>
      <c r="I493">
        <f>IF(AND(C493&gt;='Parameter Ranges for Species'!H$10,'Control Data&amp;Habitat Comparison'!C493&lt;='Parameter Ranges for Species'!C$10),1,0)</f>
        <v>1</v>
      </c>
      <c r="J493">
        <f>IF(AND(D493&gt;='Parameter Ranges for Species'!I$10,'Control Data&amp;Habitat Comparison'!D493&lt;='Parameter Ranges for Species'!D$10),1,0)</f>
        <v>0</v>
      </c>
      <c r="K493">
        <f>IF(AND(E493&gt;='Parameter Ranges for Species'!J$10,'Control Data&amp;Habitat Comparison'!E493&lt;='Parameter Ranges for Species'!E$10),1,0)</f>
        <v>1</v>
      </c>
      <c r="L493">
        <f>IF(AND(F493&gt;='Parameter Ranges for Species'!K$10,'Control Data&amp;Habitat Comparison'!F493&lt;='Parameter Ranges for Species'!F$10),1,0)</f>
        <v>1</v>
      </c>
      <c r="M493">
        <f t="shared" si="22"/>
        <v>4</v>
      </c>
      <c r="T493">
        <f>IF(AND(B493&gt;='Parameter Ranges for Species'!G$15,'Control Data&amp;Habitat Comparison'!B493&lt;='Parameter Ranges for Species'!B$15),1,0)</f>
        <v>1</v>
      </c>
      <c r="U493">
        <f>IF(AND(C493&gt;='Parameter Ranges for Species'!H$15,'Control Data&amp;Habitat Comparison'!C493&lt;='Parameter Ranges for Species'!C$15),1,0)</f>
        <v>1</v>
      </c>
      <c r="V493">
        <f>IF(AND(D493&gt;='Parameter Ranges for Species'!I$15,'Control Data&amp;Habitat Comparison'!D493&lt;='Parameter Ranges for Species'!D$15),1,0)</f>
        <v>0</v>
      </c>
      <c r="W493">
        <f>IF(AND(E493&gt;='Parameter Ranges for Species'!J$15,'Control Data&amp;Habitat Comparison'!E493&lt;='Parameter Ranges for Species'!E$15),1,0)</f>
        <v>1</v>
      </c>
      <c r="X493">
        <f>IF(AND(F493&gt;='Parameter Ranges for Species'!K$15,'Control Data&amp;Habitat Comparison'!F493&lt;='Parameter Ranges for Species'!F$15),1,0)</f>
        <v>1</v>
      </c>
      <c r="Y493">
        <f t="shared" si="23"/>
        <v>4</v>
      </c>
      <c r="AF493">
        <f t="shared" si="21"/>
        <v>1</v>
      </c>
    </row>
    <row r="494" spans="1:33" x14ac:dyDescent="0.25">
      <c r="A494" t="s">
        <v>18</v>
      </c>
      <c r="B494">
        <v>31</v>
      </c>
      <c r="C494">
        <v>0.51816000000000006</v>
      </c>
      <c r="D494">
        <v>0.41540364986081046</v>
      </c>
      <c r="E494">
        <v>40</v>
      </c>
      <c r="F494">
        <v>3</v>
      </c>
      <c r="H494">
        <f>IF(AND(B494&gt;='Parameter Ranges for Species'!G$10,'Control Data&amp;Habitat Comparison'!B494&lt;='Parameter Ranges for Species'!B$10),1,0)</f>
        <v>1</v>
      </c>
      <c r="I494">
        <f>IF(AND(C494&gt;='Parameter Ranges for Species'!H$10,'Control Data&amp;Habitat Comparison'!C494&lt;='Parameter Ranges for Species'!C$10),1,0)</f>
        <v>1</v>
      </c>
      <c r="J494">
        <f>IF(AND(D494&gt;='Parameter Ranges for Species'!I$10,'Control Data&amp;Habitat Comparison'!D494&lt;='Parameter Ranges for Species'!D$10),1,0)</f>
        <v>1</v>
      </c>
      <c r="K494">
        <f>IF(AND(E494&gt;='Parameter Ranges for Species'!J$10,'Control Data&amp;Habitat Comparison'!E494&lt;='Parameter Ranges for Species'!E$10),1,0)</f>
        <v>1</v>
      </c>
      <c r="L494">
        <f>IF(AND(F494&gt;='Parameter Ranges for Species'!K$10,'Control Data&amp;Habitat Comparison'!F494&lt;='Parameter Ranges for Species'!F$10),1,0)</f>
        <v>1</v>
      </c>
      <c r="M494">
        <f t="shared" si="22"/>
        <v>5</v>
      </c>
      <c r="T494">
        <f>IF(AND(B494&gt;='Parameter Ranges for Species'!G$15,'Control Data&amp;Habitat Comparison'!B494&lt;='Parameter Ranges for Species'!B$15),1,0)</f>
        <v>1</v>
      </c>
      <c r="U494">
        <f>IF(AND(C494&gt;='Parameter Ranges for Species'!H$15,'Control Data&amp;Habitat Comparison'!C494&lt;='Parameter Ranges for Species'!C$15),1,0)</f>
        <v>1</v>
      </c>
      <c r="V494">
        <f>IF(AND(D494&gt;='Parameter Ranges for Species'!I$15,'Control Data&amp;Habitat Comparison'!D494&lt;='Parameter Ranges for Species'!D$15),1,0)</f>
        <v>1</v>
      </c>
      <c r="W494">
        <f>IF(AND(E494&gt;='Parameter Ranges for Species'!J$15,'Control Data&amp;Habitat Comparison'!E494&lt;='Parameter Ranges for Species'!E$15),1,0)</f>
        <v>1</v>
      </c>
      <c r="X494">
        <f>IF(AND(F494&gt;='Parameter Ranges for Species'!K$15,'Control Data&amp;Habitat Comparison'!F494&lt;='Parameter Ranges for Species'!F$15),1,0)</f>
        <v>1</v>
      </c>
      <c r="Y494">
        <f t="shared" si="23"/>
        <v>5</v>
      </c>
      <c r="AF494">
        <f t="shared" si="21"/>
        <v>1</v>
      </c>
    </row>
    <row r="495" spans="1:33" x14ac:dyDescent="0.25">
      <c r="A495" t="s">
        <v>18</v>
      </c>
      <c r="B495">
        <v>21</v>
      </c>
      <c r="C495">
        <v>0.57911999999999997</v>
      </c>
      <c r="D495">
        <v>0.46860501082585831</v>
      </c>
      <c r="E495">
        <v>19</v>
      </c>
      <c r="F495">
        <v>3</v>
      </c>
      <c r="H495">
        <f>IF(AND(B495&gt;='Parameter Ranges for Species'!G$10,'Control Data&amp;Habitat Comparison'!B495&lt;='Parameter Ranges for Species'!B$10),1,0)</f>
        <v>1</v>
      </c>
      <c r="I495">
        <f>IF(AND(C495&gt;='Parameter Ranges for Species'!H$10,'Control Data&amp;Habitat Comparison'!C495&lt;='Parameter Ranges for Species'!C$10),1,0)</f>
        <v>1</v>
      </c>
      <c r="J495">
        <f>IF(AND(D495&gt;='Parameter Ranges for Species'!I$10,'Control Data&amp;Habitat Comparison'!D495&lt;='Parameter Ranges for Species'!D$10),1,0)</f>
        <v>0</v>
      </c>
      <c r="K495">
        <f>IF(AND(E495&gt;='Parameter Ranges for Species'!J$10,'Control Data&amp;Habitat Comparison'!E495&lt;='Parameter Ranges for Species'!E$10),1,0)</f>
        <v>1</v>
      </c>
      <c r="L495">
        <f>IF(AND(F495&gt;='Parameter Ranges for Species'!K$10,'Control Data&amp;Habitat Comparison'!F495&lt;='Parameter Ranges for Species'!F$10),1,0)</f>
        <v>1</v>
      </c>
      <c r="M495">
        <f t="shared" si="22"/>
        <v>4</v>
      </c>
      <c r="T495">
        <f>IF(AND(B495&gt;='Parameter Ranges for Species'!G$15,'Control Data&amp;Habitat Comparison'!B495&lt;='Parameter Ranges for Species'!B$15),1,0)</f>
        <v>1</v>
      </c>
      <c r="U495">
        <f>IF(AND(C495&gt;='Parameter Ranges for Species'!H$15,'Control Data&amp;Habitat Comparison'!C495&lt;='Parameter Ranges for Species'!C$15),1,0)</f>
        <v>1</v>
      </c>
      <c r="V495">
        <f>IF(AND(D495&gt;='Parameter Ranges for Species'!I$15,'Control Data&amp;Habitat Comparison'!D495&lt;='Parameter Ranges for Species'!D$15),1,0)</f>
        <v>0</v>
      </c>
      <c r="W495">
        <f>IF(AND(E495&gt;='Parameter Ranges for Species'!J$15,'Control Data&amp;Habitat Comparison'!E495&lt;='Parameter Ranges for Species'!E$15),1,0)</f>
        <v>1</v>
      </c>
      <c r="X495">
        <f>IF(AND(F495&gt;='Parameter Ranges for Species'!K$15,'Control Data&amp;Habitat Comparison'!F495&lt;='Parameter Ranges for Species'!F$15),1,0)</f>
        <v>1</v>
      </c>
      <c r="Y495">
        <f t="shared" si="23"/>
        <v>4</v>
      </c>
      <c r="AF495">
        <f t="shared" si="21"/>
        <v>1</v>
      </c>
    </row>
    <row r="496" spans="1:33" x14ac:dyDescent="0.25">
      <c r="A496" t="s">
        <v>18</v>
      </c>
      <c r="B496">
        <v>27</v>
      </c>
      <c r="C496">
        <v>0.76200000000000001</v>
      </c>
      <c r="D496">
        <v>0.44169502010516548</v>
      </c>
      <c r="E496">
        <v>32</v>
      </c>
      <c r="F496">
        <v>3</v>
      </c>
      <c r="H496">
        <f>IF(AND(B496&gt;='Parameter Ranges for Species'!G$10,'Control Data&amp;Habitat Comparison'!B496&lt;='Parameter Ranges for Species'!B$10),1,0)</f>
        <v>1</v>
      </c>
      <c r="I496">
        <f>IF(AND(C496&gt;='Parameter Ranges for Species'!H$10,'Control Data&amp;Habitat Comparison'!C496&lt;='Parameter Ranges for Species'!C$10),1,0)</f>
        <v>0</v>
      </c>
      <c r="J496">
        <f>IF(AND(D496&gt;='Parameter Ranges for Species'!I$10,'Control Data&amp;Habitat Comparison'!D496&lt;='Parameter Ranges for Species'!D$10),1,0)</f>
        <v>1</v>
      </c>
      <c r="K496">
        <f>IF(AND(E496&gt;='Parameter Ranges for Species'!J$10,'Control Data&amp;Habitat Comparison'!E496&lt;='Parameter Ranges for Species'!E$10),1,0)</f>
        <v>1</v>
      </c>
      <c r="L496">
        <f>IF(AND(F496&gt;='Parameter Ranges for Species'!K$10,'Control Data&amp;Habitat Comparison'!F496&lt;='Parameter Ranges for Species'!F$10),1,0)</f>
        <v>1</v>
      </c>
      <c r="M496">
        <f t="shared" si="22"/>
        <v>4</v>
      </c>
      <c r="T496">
        <f>IF(AND(B496&gt;='Parameter Ranges for Species'!G$15,'Control Data&amp;Habitat Comparison'!B496&lt;='Parameter Ranges for Species'!B$15),1,0)</f>
        <v>1</v>
      </c>
      <c r="U496">
        <f>IF(AND(C496&gt;='Parameter Ranges for Species'!H$15,'Control Data&amp;Habitat Comparison'!C496&lt;='Parameter Ranges for Species'!C$15),1,0)</f>
        <v>1</v>
      </c>
      <c r="V496">
        <f>IF(AND(D496&gt;='Parameter Ranges for Species'!I$15,'Control Data&amp;Habitat Comparison'!D496&lt;='Parameter Ranges for Species'!D$15),1,0)</f>
        <v>1</v>
      </c>
      <c r="W496">
        <f>IF(AND(E496&gt;='Parameter Ranges for Species'!J$15,'Control Data&amp;Habitat Comparison'!E496&lt;='Parameter Ranges for Species'!E$15),1,0)</f>
        <v>1</v>
      </c>
      <c r="X496">
        <f>IF(AND(F496&gt;='Parameter Ranges for Species'!K$15,'Control Data&amp;Habitat Comparison'!F496&lt;='Parameter Ranges for Species'!F$15),1,0)</f>
        <v>1</v>
      </c>
      <c r="Y496">
        <f t="shared" si="23"/>
        <v>5</v>
      </c>
      <c r="AF496">
        <f t="shared" si="21"/>
        <v>1</v>
      </c>
    </row>
    <row r="497" spans="1:32" x14ac:dyDescent="0.25">
      <c r="A497" t="s">
        <v>18</v>
      </c>
      <c r="B497">
        <v>30</v>
      </c>
      <c r="C497">
        <v>0.85343999999999998</v>
      </c>
      <c r="D497">
        <v>0.3742653881843489</v>
      </c>
      <c r="E497">
        <v>18</v>
      </c>
      <c r="F497">
        <v>3</v>
      </c>
      <c r="H497">
        <f>IF(AND(B497&gt;='Parameter Ranges for Species'!G$10,'Control Data&amp;Habitat Comparison'!B497&lt;='Parameter Ranges for Species'!B$10),1,0)</f>
        <v>1</v>
      </c>
      <c r="I497">
        <f>IF(AND(C497&gt;='Parameter Ranges for Species'!H$10,'Control Data&amp;Habitat Comparison'!C497&lt;='Parameter Ranges for Species'!C$10),1,0)</f>
        <v>0</v>
      </c>
      <c r="J497">
        <f>IF(AND(D497&gt;='Parameter Ranges for Species'!I$10,'Control Data&amp;Habitat Comparison'!D497&lt;='Parameter Ranges for Species'!D$10),1,0)</f>
        <v>1</v>
      </c>
      <c r="K497">
        <f>IF(AND(E497&gt;='Parameter Ranges for Species'!J$10,'Control Data&amp;Habitat Comparison'!E497&lt;='Parameter Ranges for Species'!E$10),1,0)</f>
        <v>1</v>
      </c>
      <c r="L497">
        <f>IF(AND(F497&gt;='Parameter Ranges for Species'!K$10,'Control Data&amp;Habitat Comparison'!F497&lt;='Parameter Ranges for Species'!F$10),1,0)</f>
        <v>1</v>
      </c>
      <c r="M497">
        <f t="shared" si="22"/>
        <v>4</v>
      </c>
      <c r="T497">
        <f>IF(AND(B497&gt;='Parameter Ranges for Species'!G$15,'Control Data&amp;Habitat Comparison'!B497&lt;='Parameter Ranges for Species'!B$15),1,0)</f>
        <v>1</v>
      </c>
      <c r="U497">
        <f>IF(AND(C497&gt;='Parameter Ranges for Species'!H$15,'Control Data&amp;Habitat Comparison'!C497&lt;='Parameter Ranges for Species'!C$15),1,0)</f>
        <v>0</v>
      </c>
      <c r="V497">
        <f>IF(AND(D497&gt;='Parameter Ranges for Species'!I$15,'Control Data&amp;Habitat Comparison'!D497&lt;='Parameter Ranges for Species'!D$15),1,0)</f>
        <v>1</v>
      </c>
      <c r="W497">
        <f>IF(AND(E497&gt;='Parameter Ranges for Species'!J$15,'Control Data&amp;Habitat Comparison'!E497&lt;='Parameter Ranges for Species'!E$15),1,0)</f>
        <v>1</v>
      </c>
      <c r="X497">
        <f>IF(AND(F497&gt;='Parameter Ranges for Species'!K$15,'Control Data&amp;Habitat Comparison'!F497&lt;='Parameter Ranges for Species'!F$15),1,0)</f>
        <v>1</v>
      </c>
      <c r="Y497">
        <f t="shared" si="23"/>
        <v>4</v>
      </c>
      <c r="AF497">
        <f t="shared" si="21"/>
        <v>1</v>
      </c>
    </row>
    <row r="498" spans="1:32" x14ac:dyDescent="0.25">
      <c r="A498" t="s">
        <v>18</v>
      </c>
      <c r="B498">
        <v>28</v>
      </c>
      <c r="C498">
        <v>0.60960000000000003</v>
      </c>
      <c r="D498">
        <v>0.39529848437983295</v>
      </c>
      <c r="E498">
        <v>32</v>
      </c>
      <c r="F498">
        <v>3</v>
      </c>
      <c r="H498">
        <f>IF(AND(B498&gt;='Parameter Ranges for Species'!G$10,'Control Data&amp;Habitat Comparison'!B498&lt;='Parameter Ranges for Species'!B$10),1,0)</f>
        <v>1</v>
      </c>
      <c r="I498">
        <f>IF(AND(C498&gt;='Parameter Ranges for Species'!H$10,'Control Data&amp;Habitat Comparison'!C498&lt;='Parameter Ranges for Species'!C$10),1,0)</f>
        <v>1</v>
      </c>
      <c r="J498">
        <f>IF(AND(D498&gt;='Parameter Ranges for Species'!I$10,'Control Data&amp;Habitat Comparison'!D498&lt;='Parameter Ranges for Species'!D$10),1,0)</f>
        <v>1</v>
      </c>
      <c r="K498">
        <f>IF(AND(E498&gt;='Parameter Ranges for Species'!J$10,'Control Data&amp;Habitat Comparison'!E498&lt;='Parameter Ranges for Species'!E$10),1,0)</f>
        <v>1</v>
      </c>
      <c r="L498">
        <f>IF(AND(F498&gt;='Parameter Ranges for Species'!K$10,'Control Data&amp;Habitat Comparison'!F498&lt;='Parameter Ranges for Species'!F$10),1,0)</f>
        <v>1</v>
      </c>
      <c r="M498">
        <f t="shared" si="22"/>
        <v>5</v>
      </c>
      <c r="T498">
        <f>IF(AND(B498&gt;='Parameter Ranges for Species'!G$15,'Control Data&amp;Habitat Comparison'!B498&lt;='Parameter Ranges for Species'!B$15),1,0)</f>
        <v>1</v>
      </c>
      <c r="U498">
        <f>IF(AND(C498&gt;='Parameter Ranges for Species'!H$15,'Control Data&amp;Habitat Comparison'!C498&lt;='Parameter Ranges for Species'!C$15),1,0)</f>
        <v>1</v>
      </c>
      <c r="V498">
        <f>IF(AND(D498&gt;='Parameter Ranges for Species'!I$15,'Control Data&amp;Habitat Comparison'!D498&lt;='Parameter Ranges for Species'!D$15),1,0)</f>
        <v>1</v>
      </c>
      <c r="W498">
        <f>IF(AND(E498&gt;='Parameter Ranges for Species'!J$15,'Control Data&amp;Habitat Comparison'!E498&lt;='Parameter Ranges for Species'!E$15),1,0)</f>
        <v>1</v>
      </c>
      <c r="X498">
        <f>IF(AND(F498&gt;='Parameter Ranges for Species'!K$15,'Control Data&amp;Habitat Comparison'!F498&lt;='Parameter Ranges for Species'!F$15),1,0)</f>
        <v>1</v>
      </c>
      <c r="Y498">
        <f t="shared" si="23"/>
        <v>5</v>
      </c>
      <c r="AF498">
        <f t="shared" si="21"/>
        <v>1</v>
      </c>
    </row>
    <row r="499" spans="1:32" x14ac:dyDescent="0.25">
      <c r="A499" t="s">
        <v>18</v>
      </c>
      <c r="B499">
        <v>31</v>
      </c>
      <c r="C499">
        <v>0.67056000000000004</v>
      </c>
      <c r="D499">
        <v>0.47479121558923598</v>
      </c>
      <c r="E499">
        <v>18</v>
      </c>
      <c r="F499">
        <v>2</v>
      </c>
      <c r="H499">
        <f>IF(AND(B499&gt;='Parameter Ranges for Species'!G$10,'Control Data&amp;Habitat Comparison'!B499&lt;='Parameter Ranges for Species'!B$10),1,0)</f>
        <v>1</v>
      </c>
      <c r="I499">
        <f>IF(AND(C499&gt;='Parameter Ranges for Species'!H$10,'Control Data&amp;Habitat Comparison'!C499&lt;='Parameter Ranges for Species'!C$10),1,0)</f>
        <v>0</v>
      </c>
      <c r="J499">
        <f>IF(AND(D499&gt;='Parameter Ranges for Species'!I$10,'Control Data&amp;Habitat Comparison'!D499&lt;='Parameter Ranges for Species'!D$10),1,0)</f>
        <v>0</v>
      </c>
      <c r="K499">
        <f>IF(AND(E499&gt;='Parameter Ranges for Species'!J$10,'Control Data&amp;Habitat Comparison'!E499&lt;='Parameter Ranges for Species'!E$10),1,0)</f>
        <v>1</v>
      </c>
      <c r="L499">
        <f>IF(AND(F499&gt;='Parameter Ranges for Species'!K$10,'Control Data&amp;Habitat Comparison'!F499&lt;='Parameter Ranges for Species'!F$10),1,0)</f>
        <v>1</v>
      </c>
      <c r="M499">
        <f t="shared" si="22"/>
        <v>3</v>
      </c>
      <c r="T499">
        <f>IF(AND(B499&gt;='Parameter Ranges for Species'!G$15,'Control Data&amp;Habitat Comparison'!B499&lt;='Parameter Ranges for Species'!B$15),1,0)</f>
        <v>1</v>
      </c>
      <c r="U499">
        <f>IF(AND(C499&gt;='Parameter Ranges for Species'!H$15,'Control Data&amp;Habitat Comparison'!C499&lt;='Parameter Ranges for Species'!C$15),1,0)</f>
        <v>1</v>
      </c>
      <c r="V499">
        <f>IF(AND(D499&gt;='Parameter Ranges for Species'!I$15,'Control Data&amp;Habitat Comparison'!D499&lt;='Parameter Ranges for Species'!D$15),1,0)</f>
        <v>0</v>
      </c>
      <c r="W499">
        <f>IF(AND(E499&gt;='Parameter Ranges for Species'!J$15,'Control Data&amp;Habitat Comparison'!E499&lt;='Parameter Ranges for Species'!E$15),1,0)</f>
        <v>1</v>
      </c>
      <c r="X499">
        <f>IF(AND(F499&gt;='Parameter Ranges for Species'!K$15,'Control Data&amp;Habitat Comparison'!F499&lt;='Parameter Ranges for Species'!F$15),1,0)</f>
        <v>1</v>
      </c>
      <c r="Y499">
        <f t="shared" si="23"/>
        <v>4</v>
      </c>
      <c r="AF499">
        <f t="shared" si="21"/>
        <v>0</v>
      </c>
    </row>
    <row r="500" spans="1:32" x14ac:dyDescent="0.25">
      <c r="A500" t="s">
        <v>18</v>
      </c>
      <c r="B500">
        <v>27</v>
      </c>
      <c r="C500">
        <v>0.60960000000000003</v>
      </c>
      <c r="D500">
        <v>0.36746056294463347</v>
      </c>
      <c r="E500">
        <v>35</v>
      </c>
      <c r="F500">
        <v>3</v>
      </c>
      <c r="H500">
        <f>IF(AND(B500&gt;='Parameter Ranges for Species'!G$10,'Control Data&amp;Habitat Comparison'!B500&lt;='Parameter Ranges for Species'!B$10),1,0)</f>
        <v>1</v>
      </c>
      <c r="I500">
        <f>IF(AND(C500&gt;='Parameter Ranges for Species'!H$10,'Control Data&amp;Habitat Comparison'!C500&lt;='Parameter Ranges for Species'!C$10),1,0)</f>
        <v>1</v>
      </c>
      <c r="J500">
        <f>IF(AND(D500&gt;='Parameter Ranges for Species'!I$10,'Control Data&amp;Habitat Comparison'!D500&lt;='Parameter Ranges for Species'!D$10),1,0)</f>
        <v>1</v>
      </c>
      <c r="K500">
        <f>IF(AND(E500&gt;='Parameter Ranges for Species'!J$10,'Control Data&amp;Habitat Comparison'!E500&lt;='Parameter Ranges for Species'!E$10),1,0)</f>
        <v>1</v>
      </c>
      <c r="L500">
        <f>IF(AND(F500&gt;='Parameter Ranges for Species'!K$10,'Control Data&amp;Habitat Comparison'!F500&lt;='Parameter Ranges for Species'!F$10),1,0)</f>
        <v>1</v>
      </c>
      <c r="M500">
        <f t="shared" si="22"/>
        <v>5</v>
      </c>
      <c r="T500">
        <f>IF(AND(B500&gt;='Parameter Ranges for Species'!G$15,'Control Data&amp;Habitat Comparison'!B500&lt;='Parameter Ranges for Species'!B$15),1,0)</f>
        <v>1</v>
      </c>
      <c r="U500">
        <f>IF(AND(C500&gt;='Parameter Ranges for Species'!H$15,'Control Data&amp;Habitat Comparison'!C500&lt;='Parameter Ranges for Species'!C$15),1,0)</f>
        <v>1</v>
      </c>
      <c r="V500">
        <f>IF(AND(D500&gt;='Parameter Ranges for Species'!I$15,'Control Data&amp;Habitat Comparison'!D500&lt;='Parameter Ranges for Species'!D$15),1,0)</f>
        <v>1</v>
      </c>
      <c r="W500">
        <f>IF(AND(E500&gt;='Parameter Ranges for Species'!J$15,'Control Data&amp;Habitat Comparison'!E500&lt;='Parameter Ranges for Species'!E$15),1,0)</f>
        <v>1</v>
      </c>
      <c r="X500">
        <f>IF(AND(F500&gt;='Parameter Ranges for Species'!K$15,'Control Data&amp;Habitat Comparison'!F500&lt;='Parameter Ranges for Species'!F$15),1,0)</f>
        <v>1</v>
      </c>
      <c r="Y500">
        <f t="shared" si="23"/>
        <v>5</v>
      </c>
      <c r="AF500">
        <f t="shared" si="21"/>
        <v>1</v>
      </c>
    </row>
    <row r="501" spans="1:32" x14ac:dyDescent="0.25">
      <c r="A501" t="s">
        <v>18</v>
      </c>
      <c r="B501">
        <v>33</v>
      </c>
      <c r="C501">
        <v>0.60960000000000003</v>
      </c>
      <c r="D501">
        <v>0.29941231054747919</v>
      </c>
      <c r="E501">
        <v>34</v>
      </c>
      <c r="F501">
        <v>3</v>
      </c>
      <c r="H501">
        <f>IF(AND(B501&gt;='Parameter Ranges for Species'!G$10,'Control Data&amp;Habitat Comparison'!B501&lt;='Parameter Ranges for Species'!B$10),1,0)</f>
        <v>1</v>
      </c>
      <c r="I501">
        <f>IF(AND(C501&gt;='Parameter Ranges for Species'!H$10,'Control Data&amp;Habitat Comparison'!C501&lt;='Parameter Ranges for Species'!C$10),1,0)</f>
        <v>1</v>
      </c>
      <c r="J501">
        <f>IF(AND(D501&gt;='Parameter Ranges for Species'!I$10,'Control Data&amp;Habitat Comparison'!D501&lt;='Parameter Ranges for Species'!D$10),1,0)</f>
        <v>1</v>
      </c>
      <c r="K501">
        <f>IF(AND(E501&gt;='Parameter Ranges for Species'!J$10,'Control Data&amp;Habitat Comparison'!E501&lt;='Parameter Ranges for Species'!E$10),1,0)</f>
        <v>1</v>
      </c>
      <c r="L501">
        <f>IF(AND(F501&gt;='Parameter Ranges for Species'!K$10,'Control Data&amp;Habitat Comparison'!F501&lt;='Parameter Ranges for Species'!F$10),1,0)</f>
        <v>1</v>
      </c>
      <c r="M501">
        <f t="shared" si="22"/>
        <v>5</v>
      </c>
      <c r="T501">
        <f>IF(AND(B501&gt;='Parameter Ranges for Species'!G$15,'Control Data&amp;Habitat Comparison'!B501&lt;='Parameter Ranges for Species'!B$15),1,0)</f>
        <v>1</v>
      </c>
      <c r="U501">
        <f>IF(AND(C501&gt;='Parameter Ranges for Species'!H$15,'Control Data&amp;Habitat Comparison'!C501&lt;='Parameter Ranges for Species'!C$15),1,0)</f>
        <v>1</v>
      </c>
      <c r="V501">
        <f>IF(AND(D501&gt;='Parameter Ranges for Species'!I$15,'Control Data&amp;Habitat Comparison'!D501&lt;='Parameter Ranges for Species'!D$15),1,0)</f>
        <v>1</v>
      </c>
      <c r="W501">
        <f>IF(AND(E501&gt;='Parameter Ranges for Species'!J$15,'Control Data&amp;Habitat Comparison'!E501&lt;='Parameter Ranges for Species'!E$15),1,0)</f>
        <v>1</v>
      </c>
      <c r="X501">
        <f>IF(AND(F501&gt;='Parameter Ranges for Species'!K$15,'Control Data&amp;Habitat Comparison'!F501&lt;='Parameter Ranges for Species'!F$15),1,0)</f>
        <v>1</v>
      </c>
      <c r="Y501">
        <f t="shared" si="23"/>
        <v>5</v>
      </c>
      <c r="AF501">
        <f t="shared" si="21"/>
        <v>1</v>
      </c>
    </row>
    <row r="502" spans="1:32" x14ac:dyDescent="0.25">
      <c r="A502" t="s">
        <v>18</v>
      </c>
      <c r="B502">
        <v>37</v>
      </c>
      <c r="C502">
        <v>0.57911999999999997</v>
      </c>
      <c r="D502">
        <v>0.42066192390968138</v>
      </c>
      <c r="E502">
        <v>29</v>
      </c>
      <c r="F502">
        <v>3</v>
      </c>
      <c r="H502">
        <f>IF(AND(B502&gt;='Parameter Ranges for Species'!G$10,'Control Data&amp;Habitat Comparison'!B502&lt;='Parameter Ranges for Species'!B$10),1,0)</f>
        <v>1</v>
      </c>
      <c r="I502">
        <f>IF(AND(C502&gt;='Parameter Ranges for Species'!H$10,'Control Data&amp;Habitat Comparison'!C502&lt;='Parameter Ranges for Species'!C$10),1,0)</f>
        <v>1</v>
      </c>
      <c r="J502">
        <f>IF(AND(D502&gt;='Parameter Ranges for Species'!I$10,'Control Data&amp;Habitat Comparison'!D502&lt;='Parameter Ranges for Species'!D$10),1,0)</f>
        <v>1</v>
      </c>
      <c r="K502">
        <f>IF(AND(E502&gt;='Parameter Ranges for Species'!J$10,'Control Data&amp;Habitat Comparison'!E502&lt;='Parameter Ranges for Species'!E$10),1,0)</f>
        <v>1</v>
      </c>
      <c r="L502">
        <f>IF(AND(F502&gt;='Parameter Ranges for Species'!K$10,'Control Data&amp;Habitat Comparison'!F502&lt;='Parameter Ranges for Species'!F$10),1,0)</f>
        <v>1</v>
      </c>
      <c r="M502">
        <f t="shared" si="22"/>
        <v>5</v>
      </c>
      <c r="T502">
        <f>IF(AND(B502&gt;='Parameter Ranges for Species'!G$15,'Control Data&amp;Habitat Comparison'!B502&lt;='Parameter Ranges for Species'!B$15),1,0)</f>
        <v>1</v>
      </c>
      <c r="U502">
        <f>IF(AND(C502&gt;='Parameter Ranges for Species'!H$15,'Control Data&amp;Habitat Comparison'!C502&lt;='Parameter Ranges for Species'!C$15),1,0)</f>
        <v>1</v>
      </c>
      <c r="V502">
        <f>IF(AND(D502&gt;='Parameter Ranges for Species'!I$15,'Control Data&amp;Habitat Comparison'!D502&lt;='Parameter Ranges for Species'!D$15),1,0)</f>
        <v>1</v>
      </c>
      <c r="W502">
        <f>IF(AND(E502&gt;='Parameter Ranges for Species'!J$15,'Control Data&amp;Habitat Comparison'!E502&lt;='Parameter Ranges for Species'!E$15),1,0)</f>
        <v>1</v>
      </c>
      <c r="X502">
        <f>IF(AND(F502&gt;='Parameter Ranges for Species'!K$15,'Control Data&amp;Habitat Comparison'!F502&lt;='Parameter Ranges for Species'!F$15),1,0)</f>
        <v>1</v>
      </c>
      <c r="Y502">
        <f t="shared" si="23"/>
        <v>5</v>
      </c>
      <c r="AF502">
        <f t="shared" si="21"/>
        <v>1</v>
      </c>
    </row>
    <row r="503" spans="1:32" x14ac:dyDescent="0.25">
      <c r="A503" t="s">
        <v>18</v>
      </c>
      <c r="B503">
        <v>29</v>
      </c>
      <c r="C503">
        <v>0.57911999999999997</v>
      </c>
      <c r="D503">
        <v>0.37519331889885554</v>
      </c>
      <c r="E503">
        <v>41</v>
      </c>
      <c r="F503">
        <v>3</v>
      </c>
      <c r="H503">
        <f>IF(AND(B503&gt;='Parameter Ranges for Species'!G$10,'Control Data&amp;Habitat Comparison'!B503&lt;='Parameter Ranges for Species'!B$10),1,0)</f>
        <v>1</v>
      </c>
      <c r="I503">
        <f>IF(AND(C503&gt;='Parameter Ranges for Species'!H$10,'Control Data&amp;Habitat Comparison'!C503&lt;='Parameter Ranges for Species'!C$10),1,0)</f>
        <v>1</v>
      </c>
      <c r="J503">
        <f>IF(AND(D503&gt;='Parameter Ranges for Species'!I$10,'Control Data&amp;Habitat Comparison'!D503&lt;='Parameter Ranges for Species'!D$10),1,0)</f>
        <v>1</v>
      </c>
      <c r="K503">
        <f>IF(AND(E503&gt;='Parameter Ranges for Species'!J$10,'Control Data&amp;Habitat Comparison'!E503&lt;='Parameter Ranges for Species'!E$10),1,0)</f>
        <v>1</v>
      </c>
      <c r="L503">
        <f>IF(AND(F503&gt;='Parameter Ranges for Species'!K$10,'Control Data&amp;Habitat Comparison'!F503&lt;='Parameter Ranges for Species'!F$10),1,0)</f>
        <v>1</v>
      </c>
      <c r="M503">
        <f t="shared" si="22"/>
        <v>5</v>
      </c>
      <c r="T503">
        <f>IF(AND(B503&gt;='Parameter Ranges for Species'!G$15,'Control Data&amp;Habitat Comparison'!B503&lt;='Parameter Ranges for Species'!B$15),1,0)</f>
        <v>1</v>
      </c>
      <c r="U503">
        <f>IF(AND(C503&gt;='Parameter Ranges for Species'!H$15,'Control Data&amp;Habitat Comparison'!C503&lt;='Parameter Ranges for Species'!C$15),1,0)</f>
        <v>1</v>
      </c>
      <c r="V503">
        <f>IF(AND(D503&gt;='Parameter Ranges for Species'!I$15,'Control Data&amp;Habitat Comparison'!D503&lt;='Parameter Ranges for Species'!D$15),1,0)</f>
        <v>1</v>
      </c>
      <c r="W503">
        <f>IF(AND(E503&gt;='Parameter Ranges for Species'!J$15,'Control Data&amp;Habitat Comparison'!E503&lt;='Parameter Ranges for Species'!E$15),1,0)</f>
        <v>1</v>
      </c>
      <c r="X503">
        <f>IF(AND(F503&gt;='Parameter Ranges for Species'!K$15,'Control Data&amp;Habitat Comparison'!F503&lt;='Parameter Ranges for Species'!F$15),1,0)</f>
        <v>1</v>
      </c>
      <c r="Y503">
        <f t="shared" si="23"/>
        <v>5</v>
      </c>
      <c r="AF503">
        <f t="shared" si="21"/>
        <v>1</v>
      </c>
    </row>
    <row r="504" spans="1:32" x14ac:dyDescent="0.25">
      <c r="A504" t="s">
        <v>18</v>
      </c>
      <c r="B504">
        <v>38</v>
      </c>
      <c r="C504">
        <v>0.60960000000000003</v>
      </c>
      <c r="D504">
        <v>0.36653263223012683</v>
      </c>
      <c r="E504">
        <v>51</v>
      </c>
      <c r="F504">
        <v>3</v>
      </c>
      <c r="H504">
        <f>IF(AND(B504&gt;='Parameter Ranges for Species'!G$10,'Control Data&amp;Habitat Comparison'!B504&lt;='Parameter Ranges for Species'!B$10),1,0)</f>
        <v>1</v>
      </c>
      <c r="I504">
        <f>IF(AND(C504&gt;='Parameter Ranges for Species'!H$10,'Control Data&amp;Habitat Comparison'!C504&lt;='Parameter Ranges for Species'!C$10),1,0)</f>
        <v>1</v>
      </c>
      <c r="J504">
        <f>IF(AND(D504&gt;='Parameter Ranges for Species'!I$10,'Control Data&amp;Habitat Comparison'!D504&lt;='Parameter Ranges for Species'!D$10),1,0)</f>
        <v>1</v>
      </c>
      <c r="K504">
        <f>IF(AND(E504&gt;='Parameter Ranges for Species'!J$10,'Control Data&amp;Habitat Comparison'!E504&lt;='Parameter Ranges for Species'!E$10),1,0)</f>
        <v>1</v>
      </c>
      <c r="L504">
        <f>IF(AND(F504&gt;='Parameter Ranges for Species'!K$10,'Control Data&amp;Habitat Comparison'!F504&lt;='Parameter Ranges for Species'!F$10),1,0)</f>
        <v>1</v>
      </c>
      <c r="M504">
        <f t="shared" si="22"/>
        <v>5</v>
      </c>
      <c r="T504">
        <f>IF(AND(B504&gt;='Parameter Ranges for Species'!G$15,'Control Data&amp;Habitat Comparison'!B504&lt;='Parameter Ranges for Species'!B$15),1,0)</f>
        <v>1</v>
      </c>
      <c r="U504">
        <f>IF(AND(C504&gt;='Parameter Ranges for Species'!H$15,'Control Data&amp;Habitat Comparison'!C504&lt;='Parameter Ranges for Species'!C$15),1,0)</f>
        <v>1</v>
      </c>
      <c r="V504">
        <f>IF(AND(D504&gt;='Parameter Ranges for Species'!I$15,'Control Data&amp;Habitat Comparison'!D504&lt;='Parameter Ranges for Species'!D$15),1,0)</f>
        <v>1</v>
      </c>
      <c r="W504">
        <f>IF(AND(E504&gt;='Parameter Ranges for Species'!J$15,'Control Data&amp;Habitat Comparison'!E504&lt;='Parameter Ranges for Species'!E$15),1,0)</f>
        <v>1</v>
      </c>
      <c r="X504">
        <f>IF(AND(F504&gt;='Parameter Ranges for Species'!K$15,'Control Data&amp;Habitat Comparison'!F504&lt;='Parameter Ranges for Species'!F$15),1,0)</f>
        <v>1</v>
      </c>
      <c r="Y504">
        <f t="shared" si="23"/>
        <v>5</v>
      </c>
      <c r="AF504">
        <f t="shared" si="21"/>
        <v>1</v>
      </c>
    </row>
    <row r="505" spans="1:32" x14ac:dyDescent="0.25">
      <c r="A505" t="s">
        <v>18</v>
      </c>
      <c r="B505">
        <v>28</v>
      </c>
      <c r="C505">
        <v>0.60960000000000003</v>
      </c>
      <c r="D505">
        <v>0.4478812248685432</v>
      </c>
      <c r="E505">
        <v>56</v>
      </c>
      <c r="F505">
        <v>3</v>
      </c>
      <c r="H505">
        <f>IF(AND(B505&gt;='Parameter Ranges for Species'!G$10,'Control Data&amp;Habitat Comparison'!B505&lt;='Parameter Ranges for Species'!B$10),1,0)</f>
        <v>1</v>
      </c>
      <c r="I505">
        <f>IF(AND(C505&gt;='Parameter Ranges for Species'!H$10,'Control Data&amp;Habitat Comparison'!C505&lt;='Parameter Ranges for Species'!C$10),1,0)</f>
        <v>1</v>
      </c>
      <c r="J505">
        <f>IF(AND(D505&gt;='Parameter Ranges for Species'!I$10,'Control Data&amp;Habitat Comparison'!D505&lt;='Parameter Ranges for Species'!D$10),1,0)</f>
        <v>1</v>
      </c>
      <c r="K505">
        <f>IF(AND(E505&gt;='Parameter Ranges for Species'!J$10,'Control Data&amp;Habitat Comparison'!E505&lt;='Parameter Ranges for Species'!E$10),1,0)</f>
        <v>1</v>
      </c>
      <c r="L505">
        <f>IF(AND(F505&gt;='Parameter Ranges for Species'!K$10,'Control Data&amp;Habitat Comparison'!F505&lt;='Parameter Ranges for Species'!F$10),1,0)</f>
        <v>1</v>
      </c>
      <c r="M505">
        <f t="shared" si="22"/>
        <v>5</v>
      </c>
      <c r="T505">
        <f>IF(AND(B505&gt;='Parameter Ranges for Species'!G$15,'Control Data&amp;Habitat Comparison'!B505&lt;='Parameter Ranges for Species'!B$15),1,0)</f>
        <v>1</v>
      </c>
      <c r="U505">
        <f>IF(AND(C505&gt;='Parameter Ranges for Species'!H$15,'Control Data&amp;Habitat Comparison'!C505&lt;='Parameter Ranges for Species'!C$15),1,0)</f>
        <v>1</v>
      </c>
      <c r="V505">
        <f>IF(AND(D505&gt;='Parameter Ranges for Species'!I$15,'Control Data&amp;Habitat Comparison'!D505&lt;='Parameter Ranges for Species'!D$15),1,0)</f>
        <v>1</v>
      </c>
      <c r="W505">
        <f>IF(AND(E505&gt;='Parameter Ranges for Species'!J$15,'Control Data&amp;Habitat Comparison'!E505&lt;='Parameter Ranges for Species'!E$15),1,0)</f>
        <v>1</v>
      </c>
      <c r="X505">
        <f>IF(AND(F505&gt;='Parameter Ranges for Species'!K$15,'Control Data&amp;Habitat Comparison'!F505&lt;='Parameter Ranges for Species'!F$15),1,0)</f>
        <v>1</v>
      </c>
      <c r="Y505">
        <f t="shared" si="23"/>
        <v>5</v>
      </c>
      <c r="AF505">
        <f t="shared" si="21"/>
        <v>1</v>
      </c>
    </row>
    <row r="506" spans="1:32" x14ac:dyDescent="0.25">
      <c r="A506" t="s">
        <v>18</v>
      </c>
      <c r="B506">
        <v>35</v>
      </c>
      <c r="C506">
        <v>0.57911999999999997</v>
      </c>
      <c r="D506">
        <v>0.36498608103928237</v>
      </c>
      <c r="E506">
        <v>87</v>
      </c>
      <c r="F506">
        <v>3</v>
      </c>
      <c r="H506">
        <f>IF(AND(B506&gt;='Parameter Ranges for Species'!G$10,'Control Data&amp;Habitat Comparison'!B506&lt;='Parameter Ranges for Species'!B$10),1,0)</f>
        <v>1</v>
      </c>
      <c r="I506">
        <f>IF(AND(C506&gt;='Parameter Ranges for Species'!H$10,'Control Data&amp;Habitat Comparison'!C506&lt;='Parameter Ranges for Species'!C$10),1,0)</f>
        <v>1</v>
      </c>
      <c r="J506">
        <f>IF(AND(D506&gt;='Parameter Ranges for Species'!I$10,'Control Data&amp;Habitat Comparison'!D506&lt;='Parameter Ranges for Species'!D$10),1,0)</f>
        <v>1</v>
      </c>
      <c r="K506">
        <f>IF(AND(E506&gt;='Parameter Ranges for Species'!J$10,'Control Data&amp;Habitat Comparison'!E506&lt;='Parameter Ranges for Species'!E$10),1,0)</f>
        <v>1</v>
      </c>
      <c r="L506">
        <f>IF(AND(F506&gt;='Parameter Ranges for Species'!K$10,'Control Data&amp;Habitat Comparison'!F506&lt;='Parameter Ranges for Species'!F$10),1,0)</f>
        <v>1</v>
      </c>
      <c r="M506">
        <f t="shared" si="22"/>
        <v>5</v>
      </c>
      <c r="T506">
        <f>IF(AND(B506&gt;='Parameter Ranges for Species'!G$15,'Control Data&amp;Habitat Comparison'!B506&lt;='Parameter Ranges for Species'!B$15),1,0)</f>
        <v>1</v>
      </c>
      <c r="U506">
        <f>IF(AND(C506&gt;='Parameter Ranges for Species'!H$15,'Control Data&amp;Habitat Comparison'!C506&lt;='Parameter Ranges for Species'!C$15),1,0)</f>
        <v>1</v>
      </c>
      <c r="V506">
        <f>IF(AND(D506&gt;='Parameter Ranges for Species'!I$15,'Control Data&amp;Habitat Comparison'!D506&lt;='Parameter Ranges for Species'!D$15),1,0)</f>
        <v>1</v>
      </c>
      <c r="W506">
        <f>IF(AND(E506&gt;='Parameter Ranges for Species'!J$15,'Control Data&amp;Habitat Comparison'!E506&lt;='Parameter Ranges for Species'!E$15),1,0)</f>
        <v>1</v>
      </c>
      <c r="X506">
        <f>IF(AND(F506&gt;='Parameter Ranges for Species'!K$15,'Control Data&amp;Habitat Comparison'!F506&lt;='Parameter Ranges for Species'!F$15),1,0)</f>
        <v>1</v>
      </c>
      <c r="Y506">
        <f t="shared" si="23"/>
        <v>5</v>
      </c>
      <c r="AF506">
        <f t="shared" si="21"/>
        <v>1</v>
      </c>
    </row>
    <row r="507" spans="1:32" x14ac:dyDescent="0.25">
      <c r="A507" t="s">
        <v>18</v>
      </c>
      <c r="B507">
        <v>24</v>
      </c>
      <c r="C507">
        <v>0.54864000000000002</v>
      </c>
      <c r="D507">
        <v>0.42158985462418808</v>
      </c>
      <c r="E507">
        <v>16</v>
      </c>
      <c r="F507">
        <v>3</v>
      </c>
      <c r="H507">
        <f>IF(AND(B507&gt;='Parameter Ranges for Species'!G$10,'Control Data&amp;Habitat Comparison'!B507&lt;='Parameter Ranges for Species'!B$10),1,0)</f>
        <v>1</v>
      </c>
      <c r="I507">
        <f>IF(AND(C507&gt;='Parameter Ranges for Species'!H$10,'Control Data&amp;Habitat Comparison'!C507&lt;='Parameter Ranges for Species'!C$10),1,0)</f>
        <v>1</v>
      </c>
      <c r="J507">
        <f>IF(AND(D507&gt;='Parameter Ranges for Species'!I$10,'Control Data&amp;Habitat Comparison'!D507&lt;='Parameter Ranges for Species'!D$10),1,0)</f>
        <v>1</v>
      </c>
      <c r="K507">
        <f>IF(AND(E507&gt;='Parameter Ranges for Species'!J$10,'Control Data&amp;Habitat Comparison'!E507&lt;='Parameter Ranges for Species'!E$10),1,0)</f>
        <v>1</v>
      </c>
      <c r="L507">
        <f>IF(AND(F507&gt;='Parameter Ranges for Species'!K$10,'Control Data&amp;Habitat Comparison'!F507&lt;='Parameter Ranges for Species'!F$10),1,0)</f>
        <v>1</v>
      </c>
      <c r="M507">
        <f t="shared" si="22"/>
        <v>5</v>
      </c>
      <c r="T507">
        <f>IF(AND(B507&gt;='Parameter Ranges for Species'!G$15,'Control Data&amp;Habitat Comparison'!B507&lt;='Parameter Ranges for Species'!B$15),1,0)</f>
        <v>1</v>
      </c>
      <c r="U507">
        <f>IF(AND(C507&gt;='Parameter Ranges for Species'!H$15,'Control Data&amp;Habitat Comparison'!C507&lt;='Parameter Ranges for Species'!C$15),1,0)</f>
        <v>1</v>
      </c>
      <c r="V507">
        <f>IF(AND(D507&gt;='Parameter Ranges for Species'!I$15,'Control Data&amp;Habitat Comparison'!D507&lt;='Parameter Ranges for Species'!D$15),1,0)</f>
        <v>1</v>
      </c>
      <c r="W507">
        <f>IF(AND(E507&gt;='Parameter Ranges for Species'!J$15,'Control Data&amp;Habitat Comparison'!E507&lt;='Parameter Ranges for Species'!E$15),1,0)</f>
        <v>1</v>
      </c>
      <c r="X507">
        <f>IF(AND(F507&gt;='Parameter Ranges for Species'!K$15,'Control Data&amp;Habitat Comparison'!F507&lt;='Parameter Ranges for Species'!F$15),1,0)</f>
        <v>1</v>
      </c>
      <c r="Y507">
        <f t="shared" si="23"/>
        <v>5</v>
      </c>
      <c r="AF507">
        <f t="shared" ref="AF507:AF570" si="24">IF(OR(AND(M507=5,Y507=5),AND(M507=5,Y507=4),AND(M507=4,Y507=5),AND(M507=4, Y507=4)),1,0)</f>
        <v>1</v>
      </c>
    </row>
    <row r="508" spans="1:32" x14ac:dyDescent="0.25">
      <c r="A508" t="s">
        <v>18</v>
      </c>
      <c r="B508">
        <v>36</v>
      </c>
      <c r="C508">
        <v>0.45720000000000005</v>
      </c>
      <c r="D508">
        <v>0.39746365604701517</v>
      </c>
      <c r="E508">
        <v>18</v>
      </c>
      <c r="F508">
        <v>3</v>
      </c>
      <c r="H508">
        <f>IF(AND(B508&gt;='Parameter Ranges for Species'!G$10,'Control Data&amp;Habitat Comparison'!B508&lt;='Parameter Ranges for Species'!B$10),1,0)</f>
        <v>1</v>
      </c>
      <c r="I508">
        <f>IF(AND(C508&gt;='Parameter Ranges for Species'!H$10,'Control Data&amp;Habitat Comparison'!C508&lt;='Parameter Ranges for Species'!C$10),1,0)</f>
        <v>1</v>
      </c>
      <c r="J508">
        <f>IF(AND(D508&gt;='Parameter Ranges for Species'!I$10,'Control Data&amp;Habitat Comparison'!D508&lt;='Parameter Ranges for Species'!D$10),1,0)</f>
        <v>1</v>
      </c>
      <c r="K508">
        <f>IF(AND(E508&gt;='Parameter Ranges for Species'!J$10,'Control Data&amp;Habitat Comparison'!E508&lt;='Parameter Ranges for Species'!E$10),1,0)</f>
        <v>1</v>
      </c>
      <c r="L508">
        <f>IF(AND(F508&gt;='Parameter Ranges for Species'!K$10,'Control Data&amp;Habitat Comparison'!F508&lt;='Parameter Ranges for Species'!F$10),1,0)</f>
        <v>1</v>
      </c>
      <c r="M508">
        <f t="shared" si="22"/>
        <v>5</v>
      </c>
      <c r="T508">
        <f>IF(AND(B508&gt;='Parameter Ranges for Species'!G$15,'Control Data&amp;Habitat Comparison'!B508&lt;='Parameter Ranges for Species'!B$15),1,0)</f>
        <v>1</v>
      </c>
      <c r="U508">
        <f>IF(AND(C508&gt;='Parameter Ranges for Species'!H$15,'Control Data&amp;Habitat Comparison'!C508&lt;='Parameter Ranges for Species'!C$15),1,0)</f>
        <v>1</v>
      </c>
      <c r="V508">
        <f>IF(AND(D508&gt;='Parameter Ranges for Species'!I$15,'Control Data&amp;Habitat Comparison'!D508&lt;='Parameter Ranges for Species'!D$15),1,0)</f>
        <v>1</v>
      </c>
      <c r="W508">
        <f>IF(AND(E508&gt;='Parameter Ranges for Species'!J$15,'Control Data&amp;Habitat Comparison'!E508&lt;='Parameter Ranges for Species'!E$15),1,0)</f>
        <v>1</v>
      </c>
      <c r="X508">
        <f>IF(AND(F508&gt;='Parameter Ranges for Species'!K$15,'Control Data&amp;Habitat Comparison'!F508&lt;='Parameter Ranges for Species'!F$15),1,0)</f>
        <v>1</v>
      </c>
      <c r="Y508">
        <f t="shared" si="23"/>
        <v>5</v>
      </c>
      <c r="AF508">
        <f t="shared" si="24"/>
        <v>1</v>
      </c>
    </row>
    <row r="509" spans="1:32" x14ac:dyDescent="0.25">
      <c r="A509" t="s">
        <v>18</v>
      </c>
      <c r="B509">
        <v>27</v>
      </c>
      <c r="C509">
        <v>0.70104</v>
      </c>
      <c r="D509">
        <v>0.29075162387875036</v>
      </c>
      <c r="E509">
        <v>9</v>
      </c>
      <c r="F509">
        <v>3</v>
      </c>
      <c r="H509">
        <f>IF(AND(B509&gt;='Parameter Ranges for Species'!G$10,'Control Data&amp;Habitat Comparison'!B509&lt;='Parameter Ranges for Species'!B$10),1,0)</f>
        <v>1</v>
      </c>
      <c r="I509">
        <f>IF(AND(C509&gt;='Parameter Ranges for Species'!H$10,'Control Data&amp;Habitat Comparison'!C509&lt;='Parameter Ranges for Species'!C$10),1,0)</f>
        <v>0</v>
      </c>
      <c r="J509">
        <f>IF(AND(D509&gt;='Parameter Ranges for Species'!I$10,'Control Data&amp;Habitat Comparison'!D509&lt;='Parameter Ranges for Species'!D$10),1,0)</f>
        <v>1</v>
      </c>
      <c r="K509">
        <f>IF(AND(E509&gt;='Parameter Ranges for Species'!J$10,'Control Data&amp;Habitat Comparison'!E509&lt;='Parameter Ranges for Species'!E$10),1,0)</f>
        <v>1</v>
      </c>
      <c r="L509">
        <f>IF(AND(F509&gt;='Parameter Ranges for Species'!K$10,'Control Data&amp;Habitat Comparison'!F509&lt;='Parameter Ranges for Species'!F$10),1,0)</f>
        <v>1</v>
      </c>
      <c r="M509">
        <f t="shared" si="22"/>
        <v>4</v>
      </c>
      <c r="T509">
        <f>IF(AND(B509&gt;='Parameter Ranges for Species'!G$15,'Control Data&amp;Habitat Comparison'!B509&lt;='Parameter Ranges for Species'!B$15),1,0)</f>
        <v>1</v>
      </c>
      <c r="U509">
        <f>IF(AND(C509&gt;='Parameter Ranges for Species'!H$15,'Control Data&amp;Habitat Comparison'!C509&lt;='Parameter Ranges for Species'!C$15),1,0)</f>
        <v>1</v>
      </c>
      <c r="V509">
        <f>IF(AND(D509&gt;='Parameter Ranges for Species'!I$15,'Control Data&amp;Habitat Comparison'!D509&lt;='Parameter Ranges for Species'!D$15),1,0)</f>
        <v>1</v>
      </c>
      <c r="W509">
        <f>IF(AND(E509&gt;='Parameter Ranges for Species'!J$15,'Control Data&amp;Habitat Comparison'!E509&lt;='Parameter Ranges for Species'!E$15),1,0)</f>
        <v>1</v>
      </c>
      <c r="X509">
        <f>IF(AND(F509&gt;='Parameter Ranges for Species'!K$15,'Control Data&amp;Habitat Comparison'!F509&lt;='Parameter Ranges for Species'!F$15),1,0)</f>
        <v>1</v>
      </c>
      <c r="Y509">
        <f t="shared" si="23"/>
        <v>5</v>
      </c>
      <c r="AF509">
        <f t="shared" si="24"/>
        <v>1</v>
      </c>
    </row>
    <row r="510" spans="1:32" x14ac:dyDescent="0.25">
      <c r="A510" t="s">
        <v>18</v>
      </c>
      <c r="B510">
        <v>36</v>
      </c>
      <c r="C510">
        <v>0.64008000000000009</v>
      </c>
      <c r="D510">
        <v>0.3742653881843489</v>
      </c>
      <c r="E510">
        <v>10</v>
      </c>
      <c r="F510">
        <v>3</v>
      </c>
      <c r="H510">
        <f>IF(AND(B510&gt;='Parameter Ranges for Species'!G$10,'Control Data&amp;Habitat Comparison'!B510&lt;='Parameter Ranges for Species'!B$10),1,0)</f>
        <v>1</v>
      </c>
      <c r="I510">
        <f>IF(AND(C510&gt;='Parameter Ranges for Species'!H$10,'Control Data&amp;Habitat Comparison'!C510&lt;='Parameter Ranges for Species'!C$10),1,0)</f>
        <v>1</v>
      </c>
      <c r="J510">
        <f>IF(AND(D510&gt;='Parameter Ranges for Species'!I$10,'Control Data&amp;Habitat Comparison'!D510&lt;='Parameter Ranges for Species'!D$10),1,0)</f>
        <v>1</v>
      </c>
      <c r="K510">
        <f>IF(AND(E510&gt;='Parameter Ranges for Species'!J$10,'Control Data&amp;Habitat Comparison'!E510&lt;='Parameter Ranges for Species'!E$10),1,0)</f>
        <v>1</v>
      </c>
      <c r="L510">
        <f>IF(AND(F510&gt;='Parameter Ranges for Species'!K$10,'Control Data&amp;Habitat Comparison'!F510&lt;='Parameter Ranges for Species'!F$10),1,0)</f>
        <v>1</v>
      </c>
      <c r="M510">
        <f t="shared" si="22"/>
        <v>5</v>
      </c>
      <c r="T510">
        <f>IF(AND(B510&gt;='Parameter Ranges for Species'!G$15,'Control Data&amp;Habitat Comparison'!B510&lt;='Parameter Ranges for Species'!B$15),1,0)</f>
        <v>1</v>
      </c>
      <c r="U510">
        <f>IF(AND(C510&gt;='Parameter Ranges for Species'!H$15,'Control Data&amp;Habitat Comparison'!C510&lt;='Parameter Ranges for Species'!C$15),1,0)</f>
        <v>1</v>
      </c>
      <c r="V510">
        <f>IF(AND(D510&gt;='Parameter Ranges for Species'!I$15,'Control Data&amp;Habitat Comparison'!D510&lt;='Parameter Ranges for Species'!D$15),1,0)</f>
        <v>1</v>
      </c>
      <c r="W510">
        <f>IF(AND(E510&gt;='Parameter Ranges for Species'!J$15,'Control Data&amp;Habitat Comparison'!E510&lt;='Parameter Ranges for Species'!E$15),1,0)</f>
        <v>1</v>
      </c>
      <c r="X510">
        <f>IF(AND(F510&gt;='Parameter Ranges for Species'!K$15,'Control Data&amp;Habitat Comparison'!F510&lt;='Parameter Ranges for Species'!F$15),1,0)</f>
        <v>1</v>
      </c>
      <c r="Y510">
        <f t="shared" si="23"/>
        <v>5</v>
      </c>
      <c r="AF510">
        <f t="shared" si="24"/>
        <v>1</v>
      </c>
    </row>
    <row r="511" spans="1:32" x14ac:dyDescent="0.25">
      <c r="A511" t="s">
        <v>18</v>
      </c>
      <c r="B511">
        <v>30</v>
      </c>
      <c r="C511">
        <v>0.54864000000000002</v>
      </c>
      <c r="D511">
        <v>0.20878441076399629</v>
      </c>
      <c r="E511">
        <v>13</v>
      </c>
      <c r="F511">
        <v>3</v>
      </c>
      <c r="H511">
        <f>IF(AND(B511&gt;='Parameter Ranges for Species'!G$10,'Control Data&amp;Habitat Comparison'!B511&lt;='Parameter Ranges for Species'!B$10),1,0)</f>
        <v>1</v>
      </c>
      <c r="I511">
        <f>IF(AND(C511&gt;='Parameter Ranges for Species'!H$10,'Control Data&amp;Habitat Comparison'!C511&lt;='Parameter Ranges for Species'!C$10),1,0)</f>
        <v>1</v>
      </c>
      <c r="J511">
        <f>IF(AND(D511&gt;='Parameter Ranges for Species'!I$10,'Control Data&amp;Habitat Comparison'!D511&lt;='Parameter Ranges for Species'!D$10),1,0)</f>
        <v>1</v>
      </c>
      <c r="K511">
        <f>IF(AND(E511&gt;='Parameter Ranges for Species'!J$10,'Control Data&amp;Habitat Comparison'!E511&lt;='Parameter Ranges for Species'!E$10),1,0)</f>
        <v>1</v>
      </c>
      <c r="L511">
        <f>IF(AND(F511&gt;='Parameter Ranges for Species'!K$10,'Control Data&amp;Habitat Comparison'!F511&lt;='Parameter Ranges for Species'!F$10),1,0)</f>
        <v>1</v>
      </c>
      <c r="M511">
        <f t="shared" si="22"/>
        <v>5</v>
      </c>
      <c r="T511">
        <f>IF(AND(B511&gt;='Parameter Ranges for Species'!G$15,'Control Data&amp;Habitat Comparison'!B511&lt;='Parameter Ranges for Species'!B$15),1,0)</f>
        <v>1</v>
      </c>
      <c r="U511">
        <f>IF(AND(C511&gt;='Parameter Ranges for Species'!H$15,'Control Data&amp;Habitat Comparison'!C511&lt;='Parameter Ranges for Species'!C$15),1,0)</f>
        <v>1</v>
      </c>
      <c r="V511">
        <f>IF(AND(D511&gt;='Parameter Ranges for Species'!I$15,'Control Data&amp;Habitat Comparison'!D511&lt;='Parameter Ranges for Species'!D$15),1,0)</f>
        <v>1</v>
      </c>
      <c r="W511">
        <f>IF(AND(E511&gt;='Parameter Ranges for Species'!J$15,'Control Data&amp;Habitat Comparison'!E511&lt;='Parameter Ranges for Species'!E$15),1,0)</f>
        <v>1</v>
      </c>
      <c r="X511">
        <f>IF(AND(F511&gt;='Parameter Ranges for Species'!K$15,'Control Data&amp;Habitat Comparison'!F511&lt;='Parameter Ranges for Species'!F$15),1,0)</f>
        <v>1</v>
      </c>
      <c r="Y511">
        <f t="shared" si="23"/>
        <v>5</v>
      </c>
      <c r="AF511">
        <f t="shared" si="24"/>
        <v>1</v>
      </c>
    </row>
    <row r="512" spans="1:32" x14ac:dyDescent="0.25">
      <c r="A512" t="s">
        <v>18</v>
      </c>
      <c r="B512">
        <v>44</v>
      </c>
      <c r="C512">
        <v>0.51816000000000006</v>
      </c>
      <c r="D512">
        <v>0.4098360655737705</v>
      </c>
      <c r="E512">
        <v>8</v>
      </c>
      <c r="F512">
        <v>3</v>
      </c>
      <c r="H512">
        <f>IF(AND(B512&gt;='Parameter Ranges for Species'!G$10,'Control Data&amp;Habitat Comparison'!B512&lt;='Parameter Ranges for Species'!B$10),1,0)</f>
        <v>1</v>
      </c>
      <c r="I512">
        <f>IF(AND(C512&gt;='Parameter Ranges for Species'!H$10,'Control Data&amp;Habitat Comparison'!C512&lt;='Parameter Ranges for Species'!C$10),1,0)</f>
        <v>1</v>
      </c>
      <c r="J512">
        <f>IF(AND(D512&gt;='Parameter Ranges for Species'!I$10,'Control Data&amp;Habitat Comparison'!D512&lt;='Parameter Ranges for Species'!D$10),1,0)</f>
        <v>1</v>
      </c>
      <c r="K512">
        <f>IF(AND(E512&gt;='Parameter Ranges for Species'!J$10,'Control Data&amp;Habitat Comparison'!E512&lt;='Parameter Ranges for Species'!E$10),1,0)</f>
        <v>1</v>
      </c>
      <c r="L512">
        <f>IF(AND(F512&gt;='Parameter Ranges for Species'!K$10,'Control Data&amp;Habitat Comparison'!F512&lt;='Parameter Ranges for Species'!F$10),1,0)</f>
        <v>1</v>
      </c>
      <c r="M512">
        <f t="shared" si="22"/>
        <v>5</v>
      </c>
      <c r="T512">
        <f>IF(AND(B512&gt;='Parameter Ranges for Species'!G$15,'Control Data&amp;Habitat Comparison'!B512&lt;='Parameter Ranges for Species'!B$15),1,0)</f>
        <v>1</v>
      </c>
      <c r="U512">
        <f>IF(AND(C512&gt;='Parameter Ranges for Species'!H$15,'Control Data&amp;Habitat Comparison'!C512&lt;='Parameter Ranges for Species'!C$15),1,0)</f>
        <v>1</v>
      </c>
      <c r="V512">
        <f>IF(AND(D512&gt;='Parameter Ranges for Species'!I$15,'Control Data&amp;Habitat Comparison'!D512&lt;='Parameter Ranges for Species'!D$15),1,0)</f>
        <v>1</v>
      </c>
      <c r="W512">
        <f>IF(AND(E512&gt;='Parameter Ranges for Species'!J$15,'Control Data&amp;Habitat Comparison'!E512&lt;='Parameter Ranges for Species'!E$15),1,0)</f>
        <v>1</v>
      </c>
      <c r="X512">
        <f>IF(AND(F512&gt;='Parameter Ranges for Species'!K$15,'Control Data&amp;Habitat Comparison'!F512&lt;='Parameter Ranges for Species'!F$15),1,0)</f>
        <v>1</v>
      </c>
      <c r="Y512">
        <f t="shared" si="23"/>
        <v>5</v>
      </c>
      <c r="AF512">
        <f t="shared" si="24"/>
        <v>1</v>
      </c>
    </row>
    <row r="513" spans="1:33" x14ac:dyDescent="0.25">
      <c r="A513" t="s">
        <v>18</v>
      </c>
      <c r="B513">
        <v>39</v>
      </c>
      <c r="C513">
        <v>0.64008000000000009</v>
      </c>
      <c r="D513">
        <v>0.26136715125270643</v>
      </c>
      <c r="E513">
        <v>14</v>
      </c>
      <c r="F513">
        <v>3</v>
      </c>
      <c r="H513">
        <f>IF(AND(B513&gt;='Parameter Ranges for Species'!G$10,'Control Data&amp;Habitat Comparison'!B513&lt;='Parameter Ranges for Species'!B$10),1,0)</f>
        <v>1</v>
      </c>
      <c r="I513">
        <f>IF(AND(C513&gt;='Parameter Ranges for Species'!H$10,'Control Data&amp;Habitat Comparison'!C513&lt;='Parameter Ranges for Species'!C$10),1,0)</f>
        <v>1</v>
      </c>
      <c r="J513">
        <f>IF(AND(D513&gt;='Parameter Ranges for Species'!I$10,'Control Data&amp;Habitat Comparison'!D513&lt;='Parameter Ranges for Species'!D$10),1,0)</f>
        <v>1</v>
      </c>
      <c r="K513">
        <f>IF(AND(E513&gt;='Parameter Ranges for Species'!J$10,'Control Data&amp;Habitat Comparison'!E513&lt;='Parameter Ranges for Species'!E$10),1,0)</f>
        <v>1</v>
      </c>
      <c r="L513">
        <f>IF(AND(F513&gt;='Parameter Ranges for Species'!K$10,'Control Data&amp;Habitat Comparison'!F513&lt;='Parameter Ranges for Species'!F$10),1,0)</f>
        <v>1</v>
      </c>
      <c r="M513">
        <f t="shared" si="22"/>
        <v>5</v>
      </c>
      <c r="T513">
        <f>IF(AND(B513&gt;='Parameter Ranges for Species'!G$15,'Control Data&amp;Habitat Comparison'!B513&lt;='Parameter Ranges for Species'!B$15),1,0)</f>
        <v>1</v>
      </c>
      <c r="U513">
        <f>IF(AND(C513&gt;='Parameter Ranges for Species'!H$15,'Control Data&amp;Habitat Comparison'!C513&lt;='Parameter Ranges for Species'!C$15),1,0)</f>
        <v>1</v>
      </c>
      <c r="V513">
        <f>IF(AND(D513&gt;='Parameter Ranges for Species'!I$15,'Control Data&amp;Habitat Comparison'!D513&lt;='Parameter Ranges for Species'!D$15),1,0)</f>
        <v>1</v>
      </c>
      <c r="W513">
        <f>IF(AND(E513&gt;='Parameter Ranges for Species'!J$15,'Control Data&amp;Habitat Comparison'!E513&lt;='Parameter Ranges for Species'!E$15),1,0)</f>
        <v>1</v>
      </c>
      <c r="X513">
        <f>IF(AND(F513&gt;='Parameter Ranges for Species'!K$15,'Control Data&amp;Habitat Comparison'!F513&lt;='Parameter Ranges for Species'!F$15),1,0)</f>
        <v>1</v>
      </c>
      <c r="Y513">
        <f t="shared" si="23"/>
        <v>5</v>
      </c>
      <c r="AF513">
        <f t="shared" si="24"/>
        <v>1</v>
      </c>
    </row>
    <row r="514" spans="1:33" x14ac:dyDescent="0.25">
      <c r="A514" t="s">
        <v>18</v>
      </c>
      <c r="B514">
        <v>41</v>
      </c>
      <c r="C514">
        <v>0.45720000000000005</v>
      </c>
      <c r="D514">
        <v>0.28301886792452829</v>
      </c>
      <c r="E514">
        <v>30</v>
      </c>
      <c r="F514">
        <v>3</v>
      </c>
      <c r="H514">
        <f>IF(AND(B514&gt;='Parameter Ranges for Species'!G$10,'Control Data&amp;Habitat Comparison'!B514&lt;='Parameter Ranges for Species'!B$10),1,0)</f>
        <v>1</v>
      </c>
      <c r="I514">
        <f>IF(AND(C514&gt;='Parameter Ranges for Species'!H$10,'Control Data&amp;Habitat Comparison'!C514&lt;='Parameter Ranges for Species'!C$10),1,0)</f>
        <v>1</v>
      </c>
      <c r="J514">
        <f>IF(AND(D514&gt;='Parameter Ranges for Species'!I$10,'Control Data&amp;Habitat Comparison'!D514&lt;='Parameter Ranges for Species'!D$10),1,0)</f>
        <v>1</v>
      </c>
      <c r="K514">
        <f>IF(AND(E514&gt;='Parameter Ranges for Species'!J$10,'Control Data&amp;Habitat Comparison'!E514&lt;='Parameter Ranges for Species'!E$10),1,0)</f>
        <v>1</v>
      </c>
      <c r="L514">
        <f>IF(AND(F514&gt;='Parameter Ranges for Species'!K$10,'Control Data&amp;Habitat Comparison'!F514&lt;='Parameter Ranges for Species'!F$10),1,0)</f>
        <v>1</v>
      </c>
      <c r="M514">
        <f t="shared" ref="M514:M577" si="25">SUM(H514:L514)</f>
        <v>5</v>
      </c>
      <c r="T514">
        <f>IF(AND(B514&gt;='Parameter Ranges for Species'!G$15,'Control Data&amp;Habitat Comparison'!B514&lt;='Parameter Ranges for Species'!B$15),1,0)</f>
        <v>1</v>
      </c>
      <c r="U514">
        <f>IF(AND(C514&gt;='Parameter Ranges for Species'!H$15,'Control Data&amp;Habitat Comparison'!C514&lt;='Parameter Ranges for Species'!C$15),1,0)</f>
        <v>1</v>
      </c>
      <c r="V514">
        <f>IF(AND(D514&gt;='Parameter Ranges for Species'!I$15,'Control Data&amp;Habitat Comparison'!D514&lt;='Parameter Ranges for Species'!D$15),1,0)</f>
        <v>1</v>
      </c>
      <c r="W514">
        <f>IF(AND(E514&gt;='Parameter Ranges for Species'!J$15,'Control Data&amp;Habitat Comparison'!E514&lt;='Parameter Ranges for Species'!E$15),1,0)</f>
        <v>1</v>
      </c>
      <c r="X514">
        <f>IF(AND(F514&gt;='Parameter Ranges for Species'!K$15,'Control Data&amp;Habitat Comparison'!F514&lt;='Parameter Ranges for Species'!F$15),1,0)</f>
        <v>1</v>
      </c>
      <c r="Y514">
        <f t="shared" ref="Y514:Y577" si="26">SUM(T514:X514)</f>
        <v>5</v>
      </c>
      <c r="AF514">
        <f t="shared" si="24"/>
        <v>1</v>
      </c>
    </row>
    <row r="515" spans="1:33" x14ac:dyDescent="0.25">
      <c r="A515" t="s">
        <v>18</v>
      </c>
      <c r="B515">
        <v>44</v>
      </c>
      <c r="C515">
        <v>0.85343999999999998</v>
      </c>
      <c r="D515">
        <v>0.26909990720692856</v>
      </c>
      <c r="E515">
        <v>10</v>
      </c>
      <c r="F515">
        <v>3</v>
      </c>
      <c r="H515">
        <f>IF(AND(B515&gt;='Parameter Ranges for Species'!G$10,'Control Data&amp;Habitat Comparison'!B515&lt;='Parameter Ranges for Species'!B$10),1,0)</f>
        <v>1</v>
      </c>
      <c r="I515">
        <f>IF(AND(C515&gt;='Parameter Ranges for Species'!H$10,'Control Data&amp;Habitat Comparison'!C515&lt;='Parameter Ranges for Species'!C$10),1,0)</f>
        <v>0</v>
      </c>
      <c r="J515">
        <f>IF(AND(D515&gt;='Parameter Ranges for Species'!I$10,'Control Data&amp;Habitat Comparison'!D515&lt;='Parameter Ranges for Species'!D$10),1,0)</f>
        <v>1</v>
      </c>
      <c r="K515">
        <f>IF(AND(E515&gt;='Parameter Ranges for Species'!J$10,'Control Data&amp;Habitat Comparison'!E515&lt;='Parameter Ranges for Species'!E$10),1,0)</f>
        <v>1</v>
      </c>
      <c r="L515">
        <f>IF(AND(F515&gt;='Parameter Ranges for Species'!K$10,'Control Data&amp;Habitat Comparison'!F515&lt;='Parameter Ranges for Species'!F$10),1,0)</f>
        <v>1</v>
      </c>
      <c r="M515">
        <f t="shared" si="25"/>
        <v>4</v>
      </c>
      <c r="T515">
        <f>IF(AND(B515&gt;='Parameter Ranges for Species'!G$15,'Control Data&amp;Habitat Comparison'!B515&lt;='Parameter Ranges for Species'!B$15),1,0)</f>
        <v>1</v>
      </c>
      <c r="U515">
        <f>IF(AND(C515&gt;='Parameter Ranges for Species'!H$15,'Control Data&amp;Habitat Comparison'!C515&lt;='Parameter Ranges for Species'!C$15),1,0)</f>
        <v>0</v>
      </c>
      <c r="V515">
        <f>IF(AND(D515&gt;='Parameter Ranges for Species'!I$15,'Control Data&amp;Habitat Comparison'!D515&lt;='Parameter Ranges for Species'!D$15),1,0)</f>
        <v>1</v>
      </c>
      <c r="W515">
        <f>IF(AND(E515&gt;='Parameter Ranges for Species'!J$15,'Control Data&amp;Habitat Comparison'!E515&lt;='Parameter Ranges for Species'!E$15),1,0)</f>
        <v>1</v>
      </c>
      <c r="X515">
        <f>IF(AND(F515&gt;='Parameter Ranges for Species'!K$15,'Control Data&amp;Habitat Comparison'!F515&lt;='Parameter Ranges for Species'!F$15),1,0)</f>
        <v>1</v>
      </c>
      <c r="Y515">
        <f t="shared" si="26"/>
        <v>4</v>
      </c>
      <c r="AF515">
        <f t="shared" si="24"/>
        <v>1</v>
      </c>
    </row>
    <row r="516" spans="1:33" x14ac:dyDescent="0.25">
      <c r="A516" t="s">
        <v>18</v>
      </c>
      <c r="B516">
        <v>36</v>
      </c>
      <c r="C516">
        <v>9.1440000000000007E-2</v>
      </c>
      <c r="D516">
        <v>0.29848437983297244</v>
      </c>
      <c r="E516">
        <v>6</v>
      </c>
      <c r="F516">
        <v>3</v>
      </c>
      <c r="H516">
        <f>IF(AND(B516&gt;='Parameter Ranges for Species'!G$10,'Control Data&amp;Habitat Comparison'!B516&lt;='Parameter Ranges for Species'!B$10),1,0)</f>
        <v>1</v>
      </c>
      <c r="I516">
        <f>IF(AND(C516&gt;='Parameter Ranges for Species'!H$10,'Control Data&amp;Habitat Comparison'!C516&lt;='Parameter Ranges for Species'!C$10),1,0)</f>
        <v>1</v>
      </c>
      <c r="J516">
        <f>IF(AND(D516&gt;='Parameter Ranges for Species'!I$10,'Control Data&amp;Habitat Comparison'!D516&lt;='Parameter Ranges for Species'!D$10),1,0)</f>
        <v>1</v>
      </c>
      <c r="K516">
        <f>IF(AND(E516&gt;='Parameter Ranges for Species'!J$10,'Control Data&amp;Habitat Comparison'!E516&lt;='Parameter Ranges for Species'!E$10),1,0)</f>
        <v>1</v>
      </c>
      <c r="L516">
        <f>IF(AND(F516&gt;='Parameter Ranges for Species'!K$10,'Control Data&amp;Habitat Comparison'!F516&lt;='Parameter Ranges for Species'!F$10),1,0)</f>
        <v>1</v>
      </c>
      <c r="M516">
        <f t="shared" si="25"/>
        <v>5</v>
      </c>
      <c r="T516">
        <f>IF(AND(B516&gt;='Parameter Ranges for Species'!G$15,'Control Data&amp;Habitat Comparison'!B516&lt;='Parameter Ranges for Species'!B$15),1,0)</f>
        <v>1</v>
      </c>
      <c r="U516">
        <f>IF(AND(C516&gt;='Parameter Ranges for Species'!H$15,'Control Data&amp;Habitat Comparison'!C516&lt;='Parameter Ranges for Species'!C$15),1,0)</f>
        <v>0</v>
      </c>
      <c r="V516">
        <f>IF(AND(D516&gt;='Parameter Ranges for Species'!I$15,'Control Data&amp;Habitat Comparison'!D516&lt;='Parameter Ranges for Species'!D$15),1,0)</f>
        <v>1</v>
      </c>
      <c r="W516">
        <f>IF(AND(E516&gt;='Parameter Ranges for Species'!J$15,'Control Data&amp;Habitat Comparison'!E516&lt;='Parameter Ranges for Species'!E$15),1,0)</f>
        <v>1</v>
      </c>
      <c r="X516">
        <f>IF(AND(F516&gt;='Parameter Ranges for Species'!K$15,'Control Data&amp;Habitat Comparison'!F516&lt;='Parameter Ranges for Species'!F$15),1,0)</f>
        <v>1</v>
      </c>
      <c r="Y516">
        <f t="shared" si="26"/>
        <v>4</v>
      </c>
      <c r="AF516">
        <f t="shared" si="24"/>
        <v>1</v>
      </c>
    </row>
    <row r="517" spans="1:33" x14ac:dyDescent="0.25">
      <c r="A517" t="s">
        <v>18</v>
      </c>
      <c r="B517">
        <v>53</v>
      </c>
      <c r="C517">
        <v>0.57911999999999997</v>
      </c>
      <c r="D517">
        <v>0.33096195484070523</v>
      </c>
      <c r="E517">
        <v>4</v>
      </c>
      <c r="F517">
        <v>3</v>
      </c>
      <c r="H517">
        <f>IF(AND(B517&gt;='Parameter Ranges for Species'!G$10,'Control Data&amp;Habitat Comparison'!B517&lt;='Parameter Ranges for Species'!B$10),1,0)</f>
        <v>0</v>
      </c>
      <c r="I517">
        <f>IF(AND(C517&gt;='Parameter Ranges for Species'!H$10,'Control Data&amp;Habitat Comparison'!C517&lt;='Parameter Ranges for Species'!C$10),1,0)</f>
        <v>1</v>
      </c>
      <c r="J517">
        <f>IF(AND(D517&gt;='Parameter Ranges for Species'!I$10,'Control Data&amp;Habitat Comparison'!D517&lt;='Parameter Ranges for Species'!D$10),1,0)</f>
        <v>1</v>
      </c>
      <c r="K517">
        <f>IF(AND(E517&gt;='Parameter Ranges for Species'!J$10,'Control Data&amp;Habitat Comparison'!E517&lt;='Parameter Ranges for Species'!E$10),1,0)</f>
        <v>1</v>
      </c>
      <c r="L517">
        <f>IF(AND(F517&gt;='Parameter Ranges for Species'!K$10,'Control Data&amp;Habitat Comparison'!F517&lt;='Parameter Ranges for Species'!F$10),1,0)</f>
        <v>1</v>
      </c>
      <c r="M517">
        <f t="shared" si="25"/>
        <v>4</v>
      </c>
      <c r="T517">
        <f>IF(AND(B517&gt;='Parameter Ranges for Species'!G$15,'Control Data&amp;Habitat Comparison'!B517&lt;='Parameter Ranges for Species'!B$15),1,0)</f>
        <v>1</v>
      </c>
      <c r="U517">
        <f>IF(AND(C517&gt;='Parameter Ranges for Species'!H$15,'Control Data&amp;Habitat Comparison'!C517&lt;='Parameter Ranges for Species'!C$15),1,0)</f>
        <v>1</v>
      </c>
      <c r="V517">
        <f>IF(AND(D517&gt;='Parameter Ranges for Species'!I$15,'Control Data&amp;Habitat Comparison'!D517&lt;='Parameter Ranges for Species'!D$15),1,0)</f>
        <v>1</v>
      </c>
      <c r="W517">
        <f>IF(AND(E517&gt;='Parameter Ranges for Species'!J$15,'Control Data&amp;Habitat Comparison'!E517&lt;='Parameter Ranges for Species'!E$15),1,0)</f>
        <v>1</v>
      </c>
      <c r="X517">
        <f>IF(AND(F517&gt;='Parameter Ranges for Species'!K$15,'Control Data&amp;Habitat Comparison'!F517&lt;='Parameter Ranges for Species'!F$15),1,0)</f>
        <v>1</v>
      </c>
      <c r="Y517">
        <f t="shared" si="26"/>
        <v>5</v>
      </c>
      <c r="AF517">
        <f t="shared" si="24"/>
        <v>1</v>
      </c>
    </row>
    <row r="518" spans="1:33" x14ac:dyDescent="0.25">
      <c r="A518" t="s">
        <v>18</v>
      </c>
      <c r="B518">
        <v>19</v>
      </c>
      <c r="C518">
        <v>0.67056000000000004</v>
      </c>
      <c r="D518">
        <v>0.34735539746365607</v>
      </c>
      <c r="E518">
        <v>27</v>
      </c>
      <c r="F518">
        <v>3</v>
      </c>
      <c r="H518">
        <f>IF(AND(B518&gt;='Parameter Ranges for Species'!G$10,'Control Data&amp;Habitat Comparison'!B518&lt;='Parameter Ranges for Species'!B$10),1,0)</f>
        <v>1</v>
      </c>
      <c r="I518">
        <f>IF(AND(C518&gt;='Parameter Ranges for Species'!H$10,'Control Data&amp;Habitat Comparison'!C518&lt;='Parameter Ranges for Species'!C$10),1,0)</f>
        <v>0</v>
      </c>
      <c r="J518">
        <f>IF(AND(D518&gt;='Parameter Ranges for Species'!I$10,'Control Data&amp;Habitat Comparison'!D518&lt;='Parameter Ranges for Species'!D$10),1,0)</f>
        <v>1</v>
      </c>
      <c r="K518">
        <f>IF(AND(E518&gt;='Parameter Ranges for Species'!J$10,'Control Data&amp;Habitat Comparison'!E518&lt;='Parameter Ranges for Species'!E$10),1,0)</f>
        <v>1</v>
      </c>
      <c r="L518">
        <f>IF(AND(F518&gt;='Parameter Ranges for Species'!K$10,'Control Data&amp;Habitat Comparison'!F518&lt;='Parameter Ranges for Species'!F$10),1,0)</f>
        <v>1</v>
      </c>
      <c r="M518">
        <f t="shared" si="25"/>
        <v>4</v>
      </c>
      <c r="T518">
        <f>IF(AND(B518&gt;='Parameter Ranges for Species'!G$15,'Control Data&amp;Habitat Comparison'!B518&lt;='Parameter Ranges for Species'!B$15),1,0)</f>
        <v>0</v>
      </c>
      <c r="U518">
        <f>IF(AND(C518&gt;='Parameter Ranges for Species'!H$15,'Control Data&amp;Habitat Comparison'!C518&lt;='Parameter Ranges for Species'!C$15),1,0)</f>
        <v>1</v>
      </c>
      <c r="V518">
        <f>IF(AND(D518&gt;='Parameter Ranges for Species'!I$15,'Control Data&amp;Habitat Comparison'!D518&lt;='Parameter Ranges for Species'!D$15),1,0)</f>
        <v>1</v>
      </c>
      <c r="W518">
        <f>IF(AND(E518&gt;='Parameter Ranges for Species'!J$15,'Control Data&amp;Habitat Comparison'!E518&lt;='Parameter Ranges for Species'!E$15),1,0)</f>
        <v>1</v>
      </c>
      <c r="X518">
        <f>IF(AND(F518&gt;='Parameter Ranges for Species'!K$15,'Control Data&amp;Habitat Comparison'!F518&lt;='Parameter Ranges for Species'!F$15),1,0)</f>
        <v>1</v>
      </c>
      <c r="Y518">
        <f t="shared" si="26"/>
        <v>4</v>
      </c>
      <c r="AF518">
        <f t="shared" si="24"/>
        <v>1</v>
      </c>
    </row>
    <row r="519" spans="1:33" x14ac:dyDescent="0.25">
      <c r="A519" t="s">
        <v>18</v>
      </c>
      <c r="B519">
        <v>19</v>
      </c>
      <c r="C519">
        <v>0.67056000000000004</v>
      </c>
      <c r="D519">
        <v>0.19115372718836998</v>
      </c>
      <c r="E519">
        <v>18</v>
      </c>
      <c r="F519">
        <v>3</v>
      </c>
      <c r="H519">
        <f>IF(AND(B519&gt;='Parameter Ranges for Species'!G$10,'Control Data&amp;Habitat Comparison'!B519&lt;='Parameter Ranges for Species'!B$10),1,0)</f>
        <v>1</v>
      </c>
      <c r="I519">
        <f>IF(AND(C519&gt;='Parameter Ranges for Species'!H$10,'Control Data&amp;Habitat Comparison'!C519&lt;='Parameter Ranges for Species'!C$10),1,0)</f>
        <v>0</v>
      </c>
      <c r="J519">
        <f>IF(AND(D519&gt;='Parameter Ranges for Species'!I$10,'Control Data&amp;Habitat Comparison'!D519&lt;='Parameter Ranges for Species'!D$10),1,0)</f>
        <v>1</v>
      </c>
      <c r="K519">
        <f>IF(AND(E519&gt;='Parameter Ranges for Species'!J$10,'Control Data&amp;Habitat Comparison'!E519&lt;='Parameter Ranges for Species'!E$10),1,0)</f>
        <v>1</v>
      </c>
      <c r="L519">
        <f>IF(AND(F519&gt;='Parameter Ranges for Species'!K$10,'Control Data&amp;Habitat Comparison'!F519&lt;='Parameter Ranges for Species'!F$10),1,0)</f>
        <v>1</v>
      </c>
      <c r="M519">
        <f t="shared" si="25"/>
        <v>4</v>
      </c>
      <c r="T519">
        <f>IF(AND(B519&gt;='Parameter Ranges for Species'!G$15,'Control Data&amp;Habitat Comparison'!B519&lt;='Parameter Ranges for Species'!B$15),1,0)</f>
        <v>0</v>
      </c>
      <c r="U519">
        <f>IF(AND(C519&gt;='Parameter Ranges for Species'!H$15,'Control Data&amp;Habitat Comparison'!C519&lt;='Parameter Ranges for Species'!C$15),1,0)</f>
        <v>1</v>
      </c>
      <c r="V519">
        <f>IF(AND(D519&gt;='Parameter Ranges for Species'!I$15,'Control Data&amp;Habitat Comparison'!D519&lt;='Parameter Ranges for Species'!D$15),1,0)</f>
        <v>1</v>
      </c>
      <c r="W519">
        <f>IF(AND(E519&gt;='Parameter Ranges for Species'!J$15,'Control Data&amp;Habitat Comparison'!E519&lt;='Parameter Ranges for Species'!E$15),1,0)</f>
        <v>1</v>
      </c>
      <c r="X519">
        <f>IF(AND(F519&gt;='Parameter Ranges for Species'!K$15,'Control Data&amp;Habitat Comparison'!F519&lt;='Parameter Ranges for Species'!F$15),1,0)</f>
        <v>1</v>
      </c>
      <c r="Y519">
        <f t="shared" si="26"/>
        <v>4</v>
      </c>
      <c r="AF519">
        <f t="shared" si="24"/>
        <v>1</v>
      </c>
    </row>
    <row r="520" spans="1:33" x14ac:dyDescent="0.25">
      <c r="A520" t="s">
        <v>18</v>
      </c>
      <c r="B520">
        <v>29</v>
      </c>
      <c r="C520">
        <v>0.27432000000000001</v>
      </c>
      <c r="D520">
        <v>0.47107949273120941</v>
      </c>
      <c r="E520">
        <v>13</v>
      </c>
      <c r="F520">
        <v>3</v>
      </c>
      <c r="H520">
        <f>IF(AND(B520&gt;='Parameter Ranges for Species'!G$10,'Control Data&amp;Habitat Comparison'!B520&lt;='Parameter Ranges for Species'!B$10),1,0)</f>
        <v>1</v>
      </c>
      <c r="I520">
        <f>IF(AND(C520&gt;='Parameter Ranges for Species'!H$10,'Control Data&amp;Habitat Comparison'!C520&lt;='Parameter Ranges for Species'!C$10),1,0)</f>
        <v>1</v>
      </c>
      <c r="J520">
        <f>IF(AND(D520&gt;='Parameter Ranges for Species'!I$10,'Control Data&amp;Habitat Comparison'!D520&lt;='Parameter Ranges for Species'!D$10),1,0)</f>
        <v>0</v>
      </c>
      <c r="K520">
        <f>IF(AND(E520&gt;='Parameter Ranges for Species'!J$10,'Control Data&amp;Habitat Comparison'!E520&lt;='Parameter Ranges for Species'!E$10),1,0)</f>
        <v>1</v>
      </c>
      <c r="L520">
        <f>IF(AND(F520&gt;='Parameter Ranges for Species'!K$10,'Control Data&amp;Habitat Comparison'!F520&lt;='Parameter Ranges for Species'!F$10),1,0)</f>
        <v>1</v>
      </c>
      <c r="M520">
        <f t="shared" si="25"/>
        <v>4</v>
      </c>
      <c r="T520">
        <f>IF(AND(B520&gt;='Parameter Ranges for Species'!G$15,'Control Data&amp;Habitat Comparison'!B520&lt;='Parameter Ranges for Species'!B$15),1,0)</f>
        <v>1</v>
      </c>
      <c r="U520">
        <f>IF(AND(C520&gt;='Parameter Ranges for Species'!H$15,'Control Data&amp;Habitat Comparison'!C520&lt;='Parameter Ranges for Species'!C$15),1,0)</f>
        <v>1</v>
      </c>
      <c r="V520">
        <f>IF(AND(D520&gt;='Parameter Ranges for Species'!I$15,'Control Data&amp;Habitat Comparison'!D520&lt;='Parameter Ranges for Species'!D$15),1,0)</f>
        <v>0</v>
      </c>
      <c r="W520">
        <f>IF(AND(E520&gt;='Parameter Ranges for Species'!J$15,'Control Data&amp;Habitat Comparison'!E520&lt;='Parameter Ranges for Species'!E$15),1,0)</f>
        <v>1</v>
      </c>
      <c r="X520">
        <f>IF(AND(F520&gt;='Parameter Ranges for Species'!K$15,'Control Data&amp;Habitat Comparison'!F520&lt;='Parameter Ranges for Species'!F$15),1,0)</f>
        <v>1</v>
      </c>
      <c r="Y520">
        <f t="shared" si="26"/>
        <v>4</v>
      </c>
      <c r="AF520">
        <f t="shared" si="24"/>
        <v>1</v>
      </c>
    </row>
    <row r="521" spans="1:33" x14ac:dyDescent="0.25">
      <c r="A521" t="s">
        <v>18</v>
      </c>
      <c r="B521">
        <v>40</v>
      </c>
      <c r="C521">
        <v>0.18288000000000001</v>
      </c>
      <c r="D521">
        <v>0.36653263223012683</v>
      </c>
      <c r="E521">
        <v>15</v>
      </c>
      <c r="F521">
        <v>3</v>
      </c>
      <c r="H521">
        <f>IF(AND(B521&gt;='Parameter Ranges for Species'!G$10,'Control Data&amp;Habitat Comparison'!B521&lt;='Parameter Ranges for Species'!B$10),1,0)</f>
        <v>1</v>
      </c>
      <c r="I521">
        <f>IF(AND(C521&gt;='Parameter Ranges for Species'!H$10,'Control Data&amp;Habitat Comparison'!C521&lt;='Parameter Ranges for Species'!C$10),1,0)</f>
        <v>1</v>
      </c>
      <c r="J521">
        <f>IF(AND(D521&gt;='Parameter Ranges for Species'!I$10,'Control Data&amp;Habitat Comparison'!D521&lt;='Parameter Ranges for Species'!D$10),1,0)</f>
        <v>1</v>
      </c>
      <c r="K521">
        <f>IF(AND(E521&gt;='Parameter Ranges for Species'!J$10,'Control Data&amp;Habitat Comparison'!E521&lt;='Parameter Ranges for Species'!E$10),1,0)</f>
        <v>1</v>
      </c>
      <c r="L521">
        <f>IF(AND(F521&gt;='Parameter Ranges for Species'!K$10,'Control Data&amp;Habitat Comparison'!F521&lt;='Parameter Ranges for Species'!F$10),1,0)</f>
        <v>1</v>
      </c>
      <c r="M521">
        <f t="shared" si="25"/>
        <v>5</v>
      </c>
      <c r="T521">
        <f>IF(AND(B521&gt;='Parameter Ranges for Species'!G$15,'Control Data&amp;Habitat Comparison'!B521&lt;='Parameter Ranges for Species'!B$15),1,0)</f>
        <v>1</v>
      </c>
      <c r="U521">
        <f>IF(AND(C521&gt;='Parameter Ranges for Species'!H$15,'Control Data&amp;Habitat Comparison'!C521&lt;='Parameter Ranges for Species'!C$15),1,0)</f>
        <v>1</v>
      </c>
      <c r="V521">
        <f>IF(AND(D521&gt;='Parameter Ranges for Species'!I$15,'Control Data&amp;Habitat Comparison'!D521&lt;='Parameter Ranges for Species'!D$15),1,0)</f>
        <v>1</v>
      </c>
      <c r="W521">
        <f>IF(AND(E521&gt;='Parameter Ranges for Species'!J$15,'Control Data&amp;Habitat Comparison'!E521&lt;='Parameter Ranges for Species'!E$15),1,0)</f>
        <v>1</v>
      </c>
      <c r="X521">
        <f>IF(AND(F521&gt;='Parameter Ranges for Species'!K$15,'Control Data&amp;Habitat Comparison'!F521&lt;='Parameter Ranges for Species'!F$15),1,0)</f>
        <v>1</v>
      </c>
      <c r="Y521">
        <f t="shared" si="26"/>
        <v>5</v>
      </c>
      <c r="AF521">
        <f t="shared" si="24"/>
        <v>1</v>
      </c>
    </row>
    <row r="522" spans="1:33" x14ac:dyDescent="0.25">
      <c r="A522" t="s">
        <v>12</v>
      </c>
      <c r="B522">
        <v>26.5</v>
      </c>
      <c r="C522">
        <v>0</v>
      </c>
      <c r="D522">
        <v>0.39846685705696677</v>
      </c>
      <c r="E522">
        <v>96</v>
      </c>
      <c r="F522">
        <v>4</v>
      </c>
      <c r="H522">
        <f>IF(AND(B522&gt;='Parameter Ranges for Species'!G$13,'Control Data&amp;Habitat Comparison'!B522&lt;='Parameter Ranges for Species'!B$13),1,0)</f>
        <v>1</v>
      </c>
      <c r="I522">
        <f>IF(AND(C522&gt;='Parameter Ranges for Species'!H$13,'Control Data&amp;Habitat Comparison'!C522&lt;='Parameter Ranges for Species'!C$13),1,0)</f>
        <v>1</v>
      </c>
      <c r="J522">
        <f>IF(AND(D522&gt;='Parameter Ranges for Species'!I$13,'Control Data&amp;Habitat Comparison'!D522&lt;='Parameter Ranges for Species'!D$13),1,0)</f>
        <v>1</v>
      </c>
      <c r="K522">
        <f>IF(AND(E522&gt;='Parameter Ranges for Species'!J$13,'Control Data&amp;Habitat Comparison'!E522&lt;='Parameter Ranges for Species'!E$13),1,0)</f>
        <v>1</v>
      </c>
      <c r="L522">
        <f>IF(AND(F522&gt;='Parameter Ranges for Species'!K$13,'Control Data&amp;Habitat Comparison'!F522&lt;='Parameter Ranges for Species'!F$13),1,0)</f>
        <v>1</v>
      </c>
      <c r="M522">
        <f t="shared" si="25"/>
        <v>5</v>
      </c>
      <c r="N522">
        <f>COUNTIF($M522:$M561,5)</f>
        <v>28</v>
      </c>
      <c r="O522">
        <f>COUNTIF($M522:$M561,4)</f>
        <v>10</v>
      </c>
      <c r="P522">
        <f>COUNTIF($M522:$M561,3)</f>
        <v>2</v>
      </c>
      <c r="Q522">
        <f>COUNTIF($M522:$M561,2)</f>
        <v>0</v>
      </c>
      <c r="R522">
        <f>COUNTIF($M522:$M561,1)</f>
        <v>0</v>
      </c>
      <c r="S522">
        <f>COUNTIF($M522:$M561,0)</f>
        <v>0</v>
      </c>
      <c r="T522">
        <f>IF(AND(B522&gt;='Parameter Ranges for Species'!G$16,'Control Data&amp;Habitat Comparison'!B522&lt;='Parameter Ranges for Species'!B$16),1,0)</f>
        <v>1</v>
      </c>
      <c r="U522">
        <f>IF(AND(C522&gt;='Parameter Ranges for Species'!H$16,'Control Data&amp;Habitat Comparison'!C522&lt;='Parameter Ranges for Species'!C$16),1,0)</f>
        <v>1</v>
      </c>
      <c r="V522">
        <f>IF(AND(D522&gt;='Parameter Ranges for Species'!I$16,'Control Data&amp;Habitat Comparison'!D522&lt;='Parameter Ranges for Species'!D$16),1,0)</f>
        <v>1</v>
      </c>
      <c r="W522">
        <f>IF(AND(E522&gt;='Parameter Ranges for Species'!J$16,'Control Data&amp;Habitat Comparison'!E522&lt;='Parameter Ranges for Species'!E$16),1,0)</f>
        <v>1</v>
      </c>
      <c r="X522">
        <f>IF(AND(F522&gt;='Parameter Ranges for Species'!K$16,'Control Data&amp;Habitat Comparison'!F522&lt;='Parameter Ranges for Species'!F$16),1,0)</f>
        <v>1</v>
      </c>
      <c r="Y522">
        <f t="shared" si="26"/>
        <v>5</v>
      </c>
      <c r="Z522">
        <f>COUNTIF($Y522:$Y561,5)</f>
        <v>23</v>
      </c>
      <c r="AA522">
        <f>COUNTIF($Y522:$Y561,4)</f>
        <v>12</v>
      </c>
      <c r="AB522">
        <f>COUNTIF($Y522:$Y561,3)</f>
        <v>4</v>
      </c>
      <c r="AC522">
        <f>COUNTIF($Y522:$Y561,2)</f>
        <v>1</v>
      </c>
      <c r="AD522">
        <f>COUNTIF($Y522:$Y561,1)</f>
        <v>0</v>
      </c>
      <c r="AE522">
        <f>COUNTIF($Y522:$Y561,0)</f>
        <v>0</v>
      </c>
      <c r="AF522">
        <f t="shared" si="24"/>
        <v>1</v>
      </c>
      <c r="AG522">
        <f>SUM(AF522:AF561)</f>
        <v>34</v>
      </c>
    </row>
    <row r="523" spans="1:33" x14ac:dyDescent="0.25">
      <c r="A523" t="s">
        <v>12</v>
      </c>
      <c r="B523">
        <v>29</v>
      </c>
      <c r="C523">
        <v>0</v>
      </c>
      <c r="D523">
        <v>0.34691116789418308</v>
      </c>
      <c r="E523">
        <v>96</v>
      </c>
      <c r="F523">
        <v>4</v>
      </c>
      <c r="H523">
        <f>IF(AND(B523&gt;='Parameter Ranges for Species'!G$13,'Control Data&amp;Habitat Comparison'!B523&lt;='Parameter Ranges for Species'!B$13),1,0)</f>
        <v>1</v>
      </c>
      <c r="I523">
        <f>IF(AND(C523&gt;='Parameter Ranges for Species'!H$13,'Control Data&amp;Habitat Comparison'!C523&lt;='Parameter Ranges for Species'!C$13),1,0)</f>
        <v>1</v>
      </c>
      <c r="J523">
        <f>IF(AND(D523&gt;='Parameter Ranges for Species'!I$13,'Control Data&amp;Habitat Comparison'!D523&lt;='Parameter Ranges for Species'!D$13),1,0)</f>
        <v>1</v>
      </c>
      <c r="K523">
        <f>IF(AND(E523&gt;='Parameter Ranges for Species'!J$13,'Control Data&amp;Habitat Comparison'!E523&lt;='Parameter Ranges for Species'!E$13),1,0)</f>
        <v>1</v>
      </c>
      <c r="L523">
        <f>IF(AND(F523&gt;='Parameter Ranges for Species'!K$13,'Control Data&amp;Habitat Comparison'!F523&lt;='Parameter Ranges for Species'!F$13),1,0)</f>
        <v>1</v>
      </c>
      <c r="M523">
        <f t="shared" si="25"/>
        <v>5</v>
      </c>
      <c r="T523">
        <f>IF(AND(B523&gt;='Parameter Ranges for Species'!G$16,'Control Data&amp;Habitat Comparison'!B523&lt;='Parameter Ranges for Species'!B$16),1,0)</f>
        <v>1</v>
      </c>
      <c r="U523">
        <f>IF(AND(C523&gt;='Parameter Ranges for Species'!H$16,'Control Data&amp;Habitat Comparison'!C523&lt;='Parameter Ranges for Species'!C$16),1,0)</f>
        <v>1</v>
      </c>
      <c r="V523">
        <f>IF(AND(D523&gt;='Parameter Ranges for Species'!I$16,'Control Data&amp;Habitat Comparison'!D523&lt;='Parameter Ranges for Species'!D$16),1,0)</f>
        <v>1</v>
      </c>
      <c r="W523">
        <f>IF(AND(E523&gt;='Parameter Ranges for Species'!J$16,'Control Data&amp;Habitat Comparison'!E523&lt;='Parameter Ranges for Species'!E$16),1,0)</f>
        <v>1</v>
      </c>
      <c r="X523">
        <f>IF(AND(F523&gt;='Parameter Ranges for Species'!K$16,'Control Data&amp;Habitat Comparison'!F523&lt;='Parameter Ranges for Species'!F$16),1,0)</f>
        <v>1</v>
      </c>
      <c r="Y523">
        <f t="shared" si="26"/>
        <v>5</v>
      </c>
      <c r="AF523">
        <f t="shared" si="24"/>
        <v>1</v>
      </c>
    </row>
    <row r="524" spans="1:33" x14ac:dyDescent="0.25">
      <c r="A524" t="s">
        <v>12</v>
      </c>
      <c r="B524">
        <v>17</v>
      </c>
      <c r="C524">
        <v>0.12192000000000001</v>
      </c>
      <c r="D524">
        <v>0.41169397264391999</v>
      </c>
      <c r="E524">
        <v>96</v>
      </c>
      <c r="F524">
        <v>4</v>
      </c>
      <c r="H524">
        <f>IF(AND(B524&gt;='Parameter Ranges for Species'!G$13,'Control Data&amp;Habitat Comparison'!B524&lt;='Parameter Ranges for Species'!B$13),1,0)</f>
        <v>1</v>
      </c>
      <c r="I524">
        <f>IF(AND(C524&gt;='Parameter Ranges for Species'!H$13,'Control Data&amp;Habitat Comparison'!C524&lt;='Parameter Ranges for Species'!C$13),1,0)</f>
        <v>1</v>
      </c>
      <c r="J524">
        <f>IF(AND(D524&gt;='Parameter Ranges for Species'!I$13,'Control Data&amp;Habitat Comparison'!D524&lt;='Parameter Ranges for Species'!D$13),1,0)</f>
        <v>1</v>
      </c>
      <c r="K524">
        <f>IF(AND(E524&gt;='Parameter Ranges for Species'!J$13,'Control Data&amp;Habitat Comparison'!E524&lt;='Parameter Ranges for Species'!E$13),1,0)</f>
        <v>1</v>
      </c>
      <c r="L524">
        <f>IF(AND(F524&gt;='Parameter Ranges for Species'!K$13,'Control Data&amp;Habitat Comparison'!F524&lt;='Parameter Ranges for Species'!F$13),1,0)</f>
        <v>1</v>
      </c>
      <c r="M524">
        <f t="shared" si="25"/>
        <v>5</v>
      </c>
      <c r="T524">
        <f>IF(AND(B524&gt;='Parameter Ranges for Species'!G$16,'Control Data&amp;Habitat Comparison'!B524&lt;='Parameter Ranges for Species'!B$16),1,0)</f>
        <v>1</v>
      </c>
      <c r="U524">
        <f>IF(AND(C524&gt;='Parameter Ranges for Species'!H$16,'Control Data&amp;Habitat Comparison'!C524&lt;='Parameter Ranges for Species'!C$16),1,0)</f>
        <v>1</v>
      </c>
      <c r="V524">
        <f>IF(AND(D524&gt;='Parameter Ranges for Species'!I$16,'Control Data&amp;Habitat Comparison'!D524&lt;='Parameter Ranges for Species'!D$16),1,0)</f>
        <v>1</v>
      </c>
      <c r="W524">
        <f>IF(AND(E524&gt;='Parameter Ranges for Species'!J$16,'Control Data&amp;Habitat Comparison'!E524&lt;='Parameter Ranges for Species'!E$16),1,0)</f>
        <v>1</v>
      </c>
      <c r="X524">
        <f>IF(AND(F524&gt;='Parameter Ranges for Species'!K$16,'Control Data&amp;Habitat Comparison'!F524&lt;='Parameter Ranges for Species'!F$16),1,0)</f>
        <v>1</v>
      </c>
      <c r="Y524">
        <f t="shared" si="26"/>
        <v>5</v>
      </c>
      <c r="AF524">
        <f t="shared" si="24"/>
        <v>1</v>
      </c>
    </row>
    <row r="525" spans="1:33" x14ac:dyDescent="0.25">
      <c r="A525" t="s">
        <v>12</v>
      </c>
      <c r="B525">
        <v>5</v>
      </c>
      <c r="C525">
        <v>0.73152000000000006</v>
      </c>
      <c r="D525">
        <v>0.43153464602434988</v>
      </c>
      <c r="E525">
        <v>96</v>
      </c>
      <c r="F525">
        <v>4</v>
      </c>
      <c r="H525">
        <f>IF(AND(B525&gt;='Parameter Ranges for Species'!G$13,'Control Data&amp;Habitat Comparison'!B525&lt;='Parameter Ranges for Species'!B$13),1,0)</f>
        <v>1</v>
      </c>
      <c r="I525">
        <f>IF(AND(C525&gt;='Parameter Ranges for Species'!H$13,'Control Data&amp;Habitat Comparison'!C525&lt;='Parameter Ranges for Species'!C$13),1,0)</f>
        <v>0</v>
      </c>
      <c r="J525">
        <f>IF(AND(D525&gt;='Parameter Ranges for Species'!I$13,'Control Data&amp;Habitat Comparison'!D525&lt;='Parameter Ranges for Species'!D$13),1,0)</f>
        <v>1</v>
      </c>
      <c r="K525">
        <f>IF(AND(E525&gt;='Parameter Ranges for Species'!J$13,'Control Data&amp;Habitat Comparison'!E525&lt;='Parameter Ranges for Species'!E$13),1,0)</f>
        <v>1</v>
      </c>
      <c r="L525">
        <f>IF(AND(F525&gt;='Parameter Ranges for Species'!K$13,'Control Data&amp;Habitat Comparison'!F525&lt;='Parameter Ranges for Species'!F$13),1,0)</f>
        <v>1</v>
      </c>
      <c r="M525">
        <f t="shared" si="25"/>
        <v>4</v>
      </c>
      <c r="T525">
        <f>IF(AND(B525&gt;='Parameter Ranges for Species'!G$16,'Control Data&amp;Habitat Comparison'!B525&lt;='Parameter Ranges for Species'!B$16),1,0)</f>
        <v>0</v>
      </c>
      <c r="U525">
        <f>IF(AND(C525&gt;='Parameter Ranges for Species'!H$16,'Control Data&amp;Habitat Comparison'!C525&lt;='Parameter Ranges for Species'!C$16),1,0)</f>
        <v>0</v>
      </c>
      <c r="V525">
        <f>IF(AND(D525&gt;='Parameter Ranges for Species'!I$16,'Control Data&amp;Habitat Comparison'!D525&lt;='Parameter Ranges for Species'!D$16),1,0)</f>
        <v>1</v>
      </c>
      <c r="W525">
        <f>IF(AND(E525&gt;='Parameter Ranges for Species'!J$16,'Control Data&amp;Habitat Comparison'!E525&lt;='Parameter Ranges for Species'!E$16),1,0)</f>
        <v>1</v>
      </c>
      <c r="X525">
        <f>IF(AND(F525&gt;='Parameter Ranges for Species'!K$16,'Control Data&amp;Habitat Comparison'!F525&lt;='Parameter Ranges for Species'!F$16),1,0)</f>
        <v>1</v>
      </c>
      <c r="Y525">
        <f t="shared" si="26"/>
        <v>3</v>
      </c>
      <c r="AF525">
        <f t="shared" si="24"/>
        <v>0</v>
      </c>
    </row>
    <row r="526" spans="1:33" x14ac:dyDescent="0.25">
      <c r="A526" t="s">
        <v>12</v>
      </c>
      <c r="B526">
        <v>5</v>
      </c>
      <c r="C526">
        <v>0.64008000000000009</v>
      </c>
      <c r="D526">
        <v>0.26619570118743424</v>
      </c>
      <c r="E526">
        <v>96</v>
      </c>
      <c r="F526">
        <v>4</v>
      </c>
      <c r="H526">
        <f>IF(AND(B526&gt;='Parameter Ranges for Species'!G$13,'Control Data&amp;Habitat Comparison'!B526&lt;='Parameter Ranges for Species'!B$13),1,0)</f>
        <v>1</v>
      </c>
      <c r="I526">
        <f>IF(AND(C526&gt;='Parameter Ranges for Species'!H$13,'Control Data&amp;Habitat Comparison'!C526&lt;='Parameter Ranges for Species'!C$13),1,0)</f>
        <v>0</v>
      </c>
      <c r="J526">
        <f>IF(AND(D526&gt;='Parameter Ranges for Species'!I$13,'Control Data&amp;Habitat Comparison'!D526&lt;='Parameter Ranges for Species'!D$13),1,0)</f>
        <v>1</v>
      </c>
      <c r="K526">
        <f>IF(AND(E526&gt;='Parameter Ranges for Species'!J$13,'Control Data&amp;Habitat Comparison'!E526&lt;='Parameter Ranges for Species'!E$13),1,0)</f>
        <v>1</v>
      </c>
      <c r="L526">
        <f>IF(AND(F526&gt;='Parameter Ranges for Species'!K$13,'Control Data&amp;Habitat Comparison'!F526&lt;='Parameter Ranges for Species'!F$13),1,0)</f>
        <v>1</v>
      </c>
      <c r="M526">
        <f t="shared" si="25"/>
        <v>4</v>
      </c>
      <c r="T526">
        <f>IF(AND(B526&gt;='Parameter Ranges for Species'!G$16,'Control Data&amp;Habitat Comparison'!B526&lt;='Parameter Ranges for Species'!B$16),1,0)</f>
        <v>0</v>
      </c>
      <c r="U526">
        <f>IF(AND(C526&gt;='Parameter Ranges for Species'!H$16,'Control Data&amp;Habitat Comparison'!C526&lt;='Parameter Ranges for Species'!C$16),1,0)</f>
        <v>0</v>
      </c>
      <c r="V526">
        <f>IF(AND(D526&gt;='Parameter Ranges for Species'!I$16,'Control Data&amp;Habitat Comparison'!D526&lt;='Parameter Ranges for Species'!D$16),1,0)</f>
        <v>1</v>
      </c>
      <c r="W526">
        <f>IF(AND(E526&gt;='Parameter Ranges for Species'!J$16,'Control Data&amp;Habitat Comparison'!E526&lt;='Parameter Ranges for Species'!E$16),1,0)</f>
        <v>1</v>
      </c>
      <c r="X526">
        <f>IF(AND(F526&gt;='Parameter Ranges for Species'!K$16,'Control Data&amp;Habitat Comparison'!F526&lt;='Parameter Ranges for Species'!F$16),1,0)</f>
        <v>1</v>
      </c>
      <c r="Y526">
        <f t="shared" si="26"/>
        <v>3</v>
      </c>
      <c r="AF526">
        <f t="shared" si="24"/>
        <v>0</v>
      </c>
    </row>
    <row r="527" spans="1:33" x14ac:dyDescent="0.25">
      <c r="A527" t="s">
        <v>12</v>
      </c>
      <c r="B527">
        <v>10</v>
      </c>
      <c r="C527">
        <v>0.45720000000000005</v>
      </c>
      <c r="D527">
        <v>0.42822786712761157</v>
      </c>
      <c r="E527">
        <v>96</v>
      </c>
      <c r="F527">
        <v>4</v>
      </c>
      <c r="H527">
        <f>IF(AND(B527&gt;='Parameter Ranges for Species'!G$13,'Control Data&amp;Habitat Comparison'!B527&lt;='Parameter Ranges for Species'!B$13),1,0)</f>
        <v>1</v>
      </c>
      <c r="I527">
        <f>IF(AND(C527&gt;='Parameter Ranges for Species'!H$13,'Control Data&amp;Habitat Comparison'!C527&lt;='Parameter Ranges for Species'!C$13),1,0)</f>
        <v>0</v>
      </c>
      <c r="J527">
        <f>IF(AND(D527&gt;='Parameter Ranges for Species'!I$13,'Control Data&amp;Habitat Comparison'!D527&lt;='Parameter Ranges for Species'!D$13),1,0)</f>
        <v>1</v>
      </c>
      <c r="K527">
        <f>IF(AND(E527&gt;='Parameter Ranges for Species'!J$13,'Control Data&amp;Habitat Comparison'!E527&lt;='Parameter Ranges for Species'!E$13),1,0)</f>
        <v>1</v>
      </c>
      <c r="L527">
        <f>IF(AND(F527&gt;='Parameter Ranges for Species'!K$13,'Control Data&amp;Habitat Comparison'!F527&lt;='Parameter Ranges for Species'!F$13),1,0)</f>
        <v>1</v>
      </c>
      <c r="M527">
        <f t="shared" si="25"/>
        <v>4</v>
      </c>
      <c r="T527">
        <f>IF(AND(B527&gt;='Parameter Ranges for Species'!G$16,'Control Data&amp;Habitat Comparison'!B527&lt;='Parameter Ranges for Species'!B$16),1,0)</f>
        <v>1</v>
      </c>
      <c r="U527">
        <f>IF(AND(C527&gt;='Parameter Ranges for Species'!H$16,'Control Data&amp;Habitat Comparison'!C527&lt;='Parameter Ranges for Species'!C$16),1,0)</f>
        <v>0</v>
      </c>
      <c r="V527">
        <f>IF(AND(D527&gt;='Parameter Ranges for Species'!I$16,'Control Data&amp;Habitat Comparison'!D527&lt;='Parameter Ranges for Species'!D$16),1,0)</f>
        <v>1</v>
      </c>
      <c r="W527">
        <f>IF(AND(E527&gt;='Parameter Ranges for Species'!J$16,'Control Data&amp;Habitat Comparison'!E527&lt;='Parameter Ranges for Species'!E$16),1,0)</f>
        <v>1</v>
      </c>
      <c r="X527">
        <f>IF(AND(F527&gt;='Parameter Ranges for Species'!K$16,'Control Data&amp;Habitat Comparison'!F527&lt;='Parameter Ranges for Species'!F$16),1,0)</f>
        <v>1</v>
      </c>
      <c r="Y527">
        <f t="shared" si="26"/>
        <v>4</v>
      </c>
      <c r="AF527">
        <f t="shared" si="24"/>
        <v>1</v>
      </c>
    </row>
    <row r="528" spans="1:33" x14ac:dyDescent="0.25">
      <c r="A528" t="s">
        <v>12</v>
      </c>
      <c r="B528">
        <v>19</v>
      </c>
      <c r="C528">
        <v>0.21335999999999999</v>
      </c>
      <c r="D528">
        <v>0.18517961821734555</v>
      </c>
      <c r="E528">
        <v>95</v>
      </c>
      <c r="F528">
        <v>4</v>
      </c>
      <c r="H528">
        <f>IF(AND(B528&gt;='Parameter Ranges for Species'!G$13,'Control Data&amp;Habitat Comparison'!B528&lt;='Parameter Ranges for Species'!B$13),1,0)</f>
        <v>1</v>
      </c>
      <c r="I528">
        <f>IF(AND(C528&gt;='Parameter Ranges for Species'!H$13,'Control Data&amp;Habitat Comparison'!C528&lt;='Parameter Ranges for Species'!C$13),1,0)</f>
        <v>1</v>
      </c>
      <c r="J528">
        <f>IF(AND(D528&gt;='Parameter Ranges for Species'!I$13,'Control Data&amp;Habitat Comparison'!D528&lt;='Parameter Ranges for Species'!D$13),1,0)</f>
        <v>1</v>
      </c>
      <c r="K528">
        <f>IF(AND(E528&gt;='Parameter Ranges for Species'!J$13,'Control Data&amp;Habitat Comparison'!E528&lt;='Parameter Ranges for Species'!E$13),1,0)</f>
        <v>1</v>
      </c>
      <c r="L528">
        <f>IF(AND(F528&gt;='Parameter Ranges for Species'!K$13,'Control Data&amp;Habitat Comparison'!F528&lt;='Parameter Ranges for Species'!F$13),1,0)</f>
        <v>1</v>
      </c>
      <c r="M528">
        <f t="shared" si="25"/>
        <v>5</v>
      </c>
      <c r="T528">
        <f>IF(AND(B528&gt;='Parameter Ranges for Species'!G$16,'Control Data&amp;Habitat Comparison'!B528&lt;='Parameter Ranges for Species'!B$16),1,0)</f>
        <v>1</v>
      </c>
      <c r="U528">
        <f>IF(AND(C528&gt;='Parameter Ranges for Species'!H$16,'Control Data&amp;Habitat Comparison'!C528&lt;='Parameter Ranges for Species'!C$16),1,0)</f>
        <v>1</v>
      </c>
      <c r="V528">
        <f>IF(AND(D528&gt;='Parameter Ranges for Species'!I$16,'Control Data&amp;Habitat Comparison'!D528&lt;='Parameter Ranges for Species'!D$16),1,0)</f>
        <v>1</v>
      </c>
      <c r="W528">
        <f>IF(AND(E528&gt;='Parameter Ranges for Species'!J$16,'Control Data&amp;Habitat Comparison'!E528&lt;='Parameter Ranges for Species'!E$16),1,0)</f>
        <v>1</v>
      </c>
      <c r="X528">
        <f>IF(AND(F528&gt;='Parameter Ranges for Species'!K$16,'Control Data&amp;Habitat Comparison'!F528&lt;='Parameter Ranges for Species'!F$16),1,0)</f>
        <v>1</v>
      </c>
      <c r="Y528">
        <f t="shared" si="26"/>
        <v>5</v>
      </c>
      <c r="AF528">
        <f t="shared" si="24"/>
        <v>1</v>
      </c>
    </row>
    <row r="529" spans="1:32" x14ac:dyDescent="0.25">
      <c r="A529" t="s">
        <v>12</v>
      </c>
      <c r="B529">
        <v>12.5</v>
      </c>
      <c r="C529">
        <v>0.21335999999999999</v>
      </c>
      <c r="D529">
        <v>0.34886517360589203</v>
      </c>
      <c r="E529">
        <v>93</v>
      </c>
      <c r="F529">
        <v>3</v>
      </c>
      <c r="H529">
        <f>IF(AND(B529&gt;='Parameter Ranges for Species'!G$13,'Control Data&amp;Habitat Comparison'!B529&lt;='Parameter Ranges for Species'!B$13),1,0)</f>
        <v>1</v>
      </c>
      <c r="I529">
        <f>IF(AND(C529&gt;='Parameter Ranges for Species'!H$13,'Control Data&amp;Habitat Comparison'!C529&lt;='Parameter Ranges for Species'!C$13),1,0)</f>
        <v>1</v>
      </c>
      <c r="J529">
        <f>IF(AND(D529&gt;='Parameter Ranges for Species'!I$13,'Control Data&amp;Habitat Comparison'!D529&lt;='Parameter Ranges for Species'!D$13),1,0)</f>
        <v>1</v>
      </c>
      <c r="K529">
        <f>IF(AND(E529&gt;='Parameter Ranges for Species'!J$13,'Control Data&amp;Habitat Comparison'!E529&lt;='Parameter Ranges for Species'!E$13),1,0)</f>
        <v>1</v>
      </c>
      <c r="L529">
        <f>IF(AND(F529&gt;='Parameter Ranges for Species'!K$13,'Control Data&amp;Habitat Comparison'!F529&lt;='Parameter Ranges for Species'!F$13),1,0)</f>
        <v>1</v>
      </c>
      <c r="M529">
        <f t="shared" si="25"/>
        <v>5</v>
      </c>
      <c r="T529">
        <f>IF(AND(B529&gt;='Parameter Ranges for Species'!G$16,'Control Data&amp;Habitat Comparison'!B529&lt;='Parameter Ranges for Species'!B$16),1,0)</f>
        <v>1</v>
      </c>
      <c r="U529">
        <f>IF(AND(C529&gt;='Parameter Ranges for Species'!H$16,'Control Data&amp;Habitat Comparison'!C529&lt;='Parameter Ranges for Species'!C$16),1,0)</f>
        <v>1</v>
      </c>
      <c r="V529">
        <f>IF(AND(D529&gt;='Parameter Ranges for Species'!I$16,'Control Data&amp;Habitat Comparison'!D529&lt;='Parameter Ranges for Species'!D$16),1,0)</f>
        <v>1</v>
      </c>
      <c r="W529">
        <f>IF(AND(E529&gt;='Parameter Ranges for Species'!J$16,'Control Data&amp;Habitat Comparison'!E529&lt;='Parameter Ranges for Species'!E$16),1,0)</f>
        <v>1</v>
      </c>
      <c r="X529">
        <f>IF(AND(F529&gt;='Parameter Ranges for Species'!K$16,'Control Data&amp;Habitat Comparison'!F529&lt;='Parameter Ranges for Species'!F$16),1,0)</f>
        <v>1</v>
      </c>
      <c r="Y529">
        <f t="shared" si="26"/>
        <v>5</v>
      </c>
      <c r="AF529">
        <f t="shared" si="24"/>
        <v>1</v>
      </c>
    </row>
    <row r="530" spans="1:32" x14ac:dyDescent="0.25">
      <c r="A530" t="s">
        <v>12</v>
      </c>
      <c r="B530">
        <v>16.5</v>
      </c>
      <c r="C530">
        <v>0.12192000000000001</v>
      </c>
      <c r="D530">
        <v>0.11904404028257928</v>
      </c>
      <c r="E530">
        <v>94</v>
      </c>
      <c r="F530">
        <v>4</v>
      </c>
      <c r="H530">
        <f>IF(AND(B530&gt;='Parameter Ranges for Species'!G$13,'Control Data&amp;Habitat Comparison'!B530&lt;='Parameter Ranges for Species'!B$13),1,0)</f>
        <v>1</v>
      </c>
      <c r="I530">
        <f>IF(AND(C530&gt;='Parameter Ranges for Species'!H$13,'Control Data&amp;Habitat Comparison'!C530&lt;='Parameter Ranges for Species'!C$13),1,0)</f>
        <v>1</v>
      </c>
      <c r="J530">
        <f>IF(AND(D530&gt;='Parameter Ranges for Species'!I$13,'Control Data&amp;Habitat Comparison'!D530&lt;='Parameter Ranges for Species'!D$13),1,0)</f>
        <v>1</v>
      </c>
      <c r="K530">
        <f>IF(AND(E530&gt;='Parameter Ranges for Species'!J$13,'Control Data&amp;Habitat Comparison'!E530&lt;='Parameter Ranges for Species'!E$13),1,0)</f>
        <v>1</v>
      </c>
      <c r="L530">
        <f>IF(AND(F530&gt;='Parameter Ranges for Species'!K$13,'Control Data&amp;Habitat Comparison'!F530&lt;='Parameter Ranges for Species'!F$13),1,0)</f>
        <v>1</v>
      </c>
      <c r="M530">
        <f t="shared" si="25"/>
        <v>5</v>
      </c>
      <c r="T530">
        <f>IF(AND(B530&gt;='Parameter Ranges for Species'!G$16,'Control Data&amp;Habitat Comparison'!B530&lt;='Parameter Ranges for Species'!B$16),1,0)</f>
        <v>1</v>
      </c>
      <c r="U530">
        <f>IF(AND(C530&gt;='Parameter Ranges for Species'!H$16,'Control Data&amp;Habitat Comparison'!C530&lt;='Parameter Ranges for Species'!C$16),1,0)</f>
        <v>1</v>
      </c>
      <c r="V530">
        <f>IF(AND(D530&gt;='Parameter Ranges for Species'!I$16,'Control Data&amp;Habitat Comparison'!D530&lt;='Parameter Ranges for Species'!D$16),1,0)</f>
        <v>0</v>
      </c>
      <c r="W530">
        <f>IF(AND(E530&gt;='Parameter Ranges for Species'!J$16,'Control Data&amp;Habitat Comparison'!E530&lt;='Parameter Ranges for Species'!E$16),1,0)</f>
        <v>1</v>
      </c>
      <c r="X530">
        <f>IF(AND(F530&gt;='Parameter Ranges for Species'!K$16,'Control Data&amp;Habitat Comparison'!F530&lt;='Parameter Ranges for Species'!F$16),1,0)</f>
        <v>1</v>
      </c>
      <c r="Y530">
        <f t="shared" si="26"/>
        <v>4</v>
      </c>
      <c r="AF530">
        <f t="shared" si="24"/>
        <v>1</v>
      </c>
    </row>
    <row r="531" spans="1:32" x14ac:dyDescent="0.25">
      <c r="A531" t="s">
        <v>12</v>
      </c>
      <c r="B531">
        <v>15</v>
      </c>
      <c r="C531">
        <v>0.12192000000000001</v>
      </c>
      <c r="D531">
        <v>0.37531940477979858</v>
      </c>
      <c r="E531">
        <v>96</v>
      </c>
      <c r="F531">
        <v>3</v>
      </c>
      <c r="H531">
        <f>IF(AND(B531&gt;='Parameter Ranges for Species'!G$13,'Control Data&amp;Habitat Comparison'!B531&lt;='Parameter Ranges for Species'!B$13),1,0)</f>
        <v>1</v>
      </c>
      <c r="I531">
        <f>IF(AND(C531&gt;='Parameter Ranges for Species'!H$13,'Control Data&amp;Habitat Comparison'!C531&lt;='Parameter Ranges for Species'!C$13),1,0)</f>
        <v>1</v>
      </c>
      <c r="J531">
        <f>IF(AND(D531&gt;='Parameter Ranges for Species'!I$13,'Control Data&amp;Habitat Comparison'!D531&lt;='Parameter Ranges for Species'!D$13),1,0)</f>
        <v>1</v>
      </c>
      <c r="K531">
        <f>IF(AND(E531&gt;='Parameter Ranges for Species'!J$13,'Control Data&amp;Habitat Comparison'!E531&lt;='Parameter Ranges for Species'!E$13),1,0)</f>
        <v>1</v>
      </c>
      <c r="L531">
        <f>IF(AND(F531&gt;='Parameter Ranges for Species'!K$13,'Control Data&amp;Habitat Comparison'!F531&lt;='Parameter Ranges for Species'!F$13),1,0)</f>
        <v>1</v>
      </c>
      <c r="M531">
        <f t="shared" si="25"/>
        <v>5</v>
      </c>
      <c r="T531">
        <f>IF(AND(B531&gt;='Parameter Ranges for Species'!G$16,'Control Data&amp;Habitat Comparison'!B531&lt;='Parameter Ranges for Species'!B$16),1,0)</f>
        <v>1</v>
      </c>
      <c r="U531">
        <f>IF(AND(C531&gt;='Parameter Ranges for Species'!H$16,'Control Data&amp;Habitat Comparison'!C531&lt;='Parameter Ranges for Species'!C$16),1,0)</f>
        <v>1</v>
      </c>
      <c r="V531">
        <f>IF(AND(D531&gt;='Parameter Ranges for Species'!I$16,'Control Data&amp;Habitat Comparison'!D531&lt;='Parameter Ranges for Species'!D$16),1,0)</f>
        <v>1</v>
      </c>
      <c r="W531">
        <f>IF(AND(E531&gt;='Parameter Ranges for Species'!J$16,'Control Data&amp;Habitat Comparison'!E531&lt;='Parameter Ranges for Species'!E$16),1,0)</f>
        <v>1</v>
      </c>
      <c r="X531">
        <f>IF(AND(F531&gt;='Parameter Ranges for Species'!K$16,'Control Data&amp;Habitat Comparison'!F531&lt;='Parameter Ranges for Species'!F$16),1,0)</f>
        <v>1</v>
      </c>
      <c r="Y531">
        <f t="shared" si="26"/>
        <v>5</v>
      </c>
      <c r="AF531">
        <f t="shared" si="24"/>
        <v>1</v>
      </c>
    </row>
    <row r="532" spans="1:32" x14ac:dyDescent="0.25">
      <c r="A532" t="s">
        <v>12</v>
      </c>
      <c r="B532">
        <v>12</v>
      </c>
      <c r="C532">
        <v>0</v>
      </c>
      <c r="D532">
        <v>0.15707199759506987</v>
      </c>
      <c r="E532">
        <v>96</v>
      </c>
      <c r="F532">
        <v>4</v>
      </c>
      <c r="H532">
        <f>IF(AND(B532&gt;='Parameter Ranges for Species'!G$13,'Control Data&amp;Habitat Comparison'!B532&lt;='Parameter Ranges for Species'!B$13),1,0)</f>
        <v>1</v>
      </c>
      <c r="I532">
        <f>IF(AND(C532&gt;='Parameter Ranges for Species'!H$13,'Control Data&amp;Habitat Comparison'!C532&lt;='Parameter Ranges for Species'!C$13),1,0)</f>
        <v>1</v>
      </c>
      <c r="J532">
        <f>IF(AND(D532&gt;='Parameter Ranges for Species'!I$13,'Control Data&amp;Habitat Comparison'!D532&lt;='Parameter Ranges for Species'!D$13),1,0)</f>
        <v>1</v>
      </c>
      <c r="K532">
        <f>IF(AND(E532&gt;='Parameter Ranges for Species'!J$13,'Control Data&amp;Habitat Comparison'!E532&lt;='Parameter Ranges for Species'!E$13),1,0)</f>
        <v>1</v>
      </c>
      <c r="L532">
        <f>IF(AND(F532&gt;='Parameter Ranges for Species'!K$13,'Control Data&amp;Habitat Comparison'!F532&lt;='Parameter Ranges for Species'!F$13),1,0)</f>
        <v>1</v>
      </c>
      <c r="M532">
        <f t="shared" si="25"/>
        <v>5</v>
      </c>
      <c r="T532">
        <f>IF(AND(B532&gt;='Parameter Ranges for Species'!G$16,'Control Data&amp;Habitat Comparison'!B532&lt;='Parameter Ranges for Species'!B$16),1,0)</f>
        <v>1</v>
      </c>
      <c r="U532">
        <f>IF(AND(C532&gt;='Parameter Ranges for Species'!H$16,'Control Data&amp;Habitat Comparison'!C532&lt;='Parameter Ranges for Species'!C$16),1,0)</f>
        <v>1</v>
      </c>
      <c r="V532">
        <f>IF(AND(D532&gt;='Parameter Ranges for Species'!I$16,'Control Data&amp;Habitat Comparison'!D532&lt;='Parameter Ranges for Species'!D$16),1,0)</f>
        <v>1</v>
      </c>
      <c r="W532">
        <f>IF(AND(E532&gt;='Parameter Ranges for Species'!J$16,'Control Data&amp;Habitat Comparison'!E532&lt;='Parameter Ranges for Species'!E$16),1,0)</f>
        <v>1</v>
      </c>
      <c r="X532">
        <f>IF(AND(F532&gt;='Parameter Ranges for Species'!K$16,'Control Data&amp;Habitat Comparison'!F532&lt;='Parameter Ranges for Species'!F$16),1,0)</f>
        <v>1</v>
      </c>
      <c r="Y532">
        <f t="shared" si="26"/>
        <v>5</v>
      </c>
      <c r="AF532">
        <f t="shared" si="24"/>
        <v>1</v>
      </c>
    </row>
    <row r="533" spans="1:32" x14ac:dyDescent="0.25">
      <c r="A533" t="s">
        <v>12</v>
      </c>
      <c r="B533">
        <v>17.5</v>
      </c>
      <c r="C533">
        <v>0</v>
      </c>
      <c r="D533">
        <v>0.31910416353524723</v>
      </c>
      <c r="E533">
        <v>94</v>
      </c>
      <c r="F533">
        <v>1</v>
      </c>
      <c r="H533">
        <f>IF(AND(B533&gt;='Parameter Ranges for Species'!G$13,'Control Data&amp;Habitat Comparison'!B533&lt;='Parameter Ranges for Species'!B$13),1,0)</f>
        <v>1</v>
      </c>
      <c r="I533">
        <f>IF(AND(C533&gt;='Parameter Ranges for Species'!H$13,'Control Data&amp;Habitat Comparison'!C533&lt;='Parameter Ranges for Species'!C$13),1,0)</f>
        <v>1</v>
      </c>
      <c r="J533">
        <f>IF(AND(D533&gt;='Parameter Ranges for Species'!I$13,'Control Data&amp;Habitat Comparison'!D533&lt;='Parameter Ranges for Species'!D$13),1,0)</f>
        <v>1</v>
      </c>
      <c r="K533">
        <f>IF(AND(E533&gt;='Parameter Ranges for Species'!J$13,'Control Data&amp;Habitat Comparison'!E533&lt;='Parameter Ranges for Species'!E$13),1,0)</f>
        <v>1</v>
      </c>
      <c r="L533">
        <f>IF(AND(F533&gt;='Parameter Ranges for Species'!K$13,'Control Data&amp;Habitat Comparison'!F533&lt;='Parameter Ranges for Species'!F$13),1,0)</f>
        <v>1</v>
      </c>
      <c r="M533">
        <f t="shared" si="25"/>
        <v>5</v>
      </c>
      <c r="T533">
        <f>IF(AND(B533&gt;='Parameter Ranges for Species'!G$16,'Control Data&amp;Habitat Comparison'!B533&lt;='Parameter Ranges for Species'!B$16),1,0)</f>
        <v>1</v>
      </c>
      <c r="U533">
        <f>IF(AND(C533&gt;='Parameter Ranges for Species'!H$16,'Control Data&amp;Habitat Comparison'!C533&lt;='Parameter Ranges for Species'!C$16),1,0)</f>
        <v>1</v>
      </c>
      <c r="V533">
        <f>IF(AND(D533&gt;='Parameter Ranges for Species'!I$16,'Control Data&amp;Habitat Comparison'!D533&lt;='Parameter Ranges for Species'!D$16),1,0)</f>
        <v>1</v>
      </c>
      <c r="W533">
        <f>IF(AND(E533&gt;='Parameter Ranges for Species'!J$16,'Control Data&amp;Habitat Comparison'!E533&lt;='Parameter Ranges for Species'!E$16),1,0)</f>
        <v>1</v>
      </c>
      <c r="X533">
        <f>IF(AND(F533&gt;='Parameter Ranges for Species'!K$16,'Control Data&amp;Habitat Comparison'!F533&lt;='Parameter Ranges for Species'!F$16),1,0)</f>
        <v>1</v>
      </c>
      <c r="Y533">
        <f t="shared" si="26"/>
        <v>5</v>
      </c>
      <c r="AF533">
        <f t="shared" si="24"/>
        <v>1</v>
      </c>
    </row>
    <row r="534" spans="1:32" x14ac:dyDescent="0.25">
      <c r="A534" t="s">
        <v>12</v>
      </c>
      <c r="B534">
        <v>15</v>
      </c>
      <c r="C534">
        <v>0</v>
      </c>
      <c r="D534">
        <v>0.20667368104614459</v>
      </c>
      <c r="E534">
        <v>96</v>
      </c>
      <c r="F534">
        <v>1</v>
      </c>
      <c r="H534">
        <f>IF(AND(B534&gt;='Parameter Ranges for Species'!G$13,'Control Data&amp;Habitat Comparison'!B534&lt;='Parameter Ranges for Species'!B$13),1,0)</f>
        <v>1</v>
      </c>
      <c r="I534">
        <f>IF(AND(C534&gt;='Parameter Ranges for Species'!H$13,'Control Data&amp;Habitat Comparison'!C534&lt;='Parameter Ranges for Species'!C$13),1,0)</f>
        <v>1</v>
      </c>
      <c r="J534">
        <f>IF(AND(D534&gt;='Parameter Ranges for Species'!I$13,'Control Data&amp;Habitat Comparison'!D534&lt;='Parameter Ranges for Species'!D$13),1,0)</f>
        <v>1</v>
      </c>
      <c r="K534">
        <f>IF(AND(E534&gt;='Parameter Ranges for Species'!J$13,'Control Data&amp;Habitat Comparison'!E534&lt;='Parameter Ranges for Species'!E$13),1,0)</f>
        <v>1</v>
      </c>
      <c r="L534">
        <f>IF(AND(F534&gt;='Parameter Ranges for Species'!K$13,'Control Data&amp;Habitat Comparison'!F534&lt;='Parameter Ranges for Species'!F$13),1,0)</f>
        <v>1</v>
      </c>
      <c r="M534">
        <f t="shared" si="25"/>
        <v>5</v>
      </c>
      <c r="T534">
        <f>IF(AND(B534&gt;='Parameter Ranges for Species'!G$16,'Control Data&amp;Habitat Comparison'!B534&lt;='Parameter Ranges for Species'!B$16),1,0)</f>
        <v>1</v>
      </c>
      <c r="U534">
        <f>IF(AND(C534&gt;='Parameter Ranges for Species'!H$16,'Control Data&amp;Habitat Comparison'!C534&lt;='Parameter Ranges for Species'!C$16),1,0)</f>
        <v>1</v>
      </c>
      <c r="V534">
        <f>IF(AND(D534&gt;='Parameter Ranges for Species'!I$16,'Control Data&amp;Habitat Comparison'!D534&lt;='Parameter Ranges for Species'!D$16),1,0)</f>
        <v>1</v>
      </c>
      <c r="W534">
        <f>IF(AND(E534&gt;='Parameter Ranges for Species'!J$16,'Control Data&amp;Habitat Comparison'!E534&lt;='Parameter Ranges for Species'!E$16),1,0)</f>
        <v>1</v>
      </c>
      <c r="X534">
        <f>IF(AND(F534&gt;='Parameter Ranges for Species'!K$16,'Control Data&amp;Habitat Comparison'!F534&lt;='Parameter Ranges for Species'!F$16),1,0)</f>
        <v>1</v>
      </c>
      <c r="Y534">
        <f t="shared" si="26"/>
        <v>5</v>
      </c>
      <c r="AF534">
        <f t="shared" si="24"/>
        <v>1</v>
      </c>
    </row>
    <row r="535" spans="1:32" x14ac:dyDescent="0.25">
      <c r="A535" t="s">
        <v>12</v>
      </c>
      <c r="B535">
        <v>41</v>
      </c>
      <c r="C535">
        <v>0</v>
      </c>
      <c r="D535">
        <v>0.43649481436945736</v>
      </c>
      <c r="E535">
        <v>95</v>
      </c>
      <c r="F535">
        <v>1</v>
      </c>
      <c r="H535">
        <f>IF(AND(B535&gt;='Parameter Ranges for Species'!G$13,'Control Data&amp;Habitat Comparison'!B535&lt;='Parameter Ranges for Species'!B$13),1,0)</f>
        <v>0</v>
      </c>
      <c r="I535">
        <f>IF(AND(C535&gt;='Parameter Ranges for Species'!H$13,'Control Data&amp;Habitat Comparison'!C535&lt;='Parameter Ranges for Species'!C$13),1,0)</f>
        <v>1</v>
      </c>
      <c r="J535">
        <f>IF(AND(D535&gt;='Parameter Ranges for Species'!I$13,'Control Data&amp;Habitat Comparison'!D535&lt;='Parameter Ranges for Species'!D$13),1,0)</f>
        <v>1</v>
      </c>
      <c r="K535">
        <f>IF(AND(E535&gt;='Parameter Ranges for Species'!J$13,'Control Data&amp;Habitat Comparison'!E535&lt;='Parameter Ranges for Species'!E$13),1,0)</f>
        <v>1</v>
      </c>
      <c r="L535">
        <f>IF(AND(F535&gt;='Parameter Ranges for Species'!K$13,'Control Data&amp;Habitat Comparison'!F535&lt;='Parameter Ranges for Species'!F$13),1,0)</f>
        <v>1</v>
      </c>
      <c r="M535">
        <f t="shared" si="25"/>
        <v>4</v>
      </c>
      <c r="T535">
        <f>IF(AND(B535&gt;='Parameter Ranges for Species'!G$16,'Control Data&amp;Habitat Comparison'!B535&lt;='Parameter Ranges for Species'!B$16),1,0)</f>
        <v>0</v>
      </c>
      <c r="U535">
        <f>IF(AND(C535&gt;='Parameter Ranges for Species'!H$16,'Control Data&amp;Habitat Comparison'!C535&lt;='Parameter Ranges for Species'!C$16),1,0)</f>
        <v>1</v>
      </c>
      <c r="V535">
        <f>IF(AND(D535&gt;='Parameter Ranges for Species'!I$16,'Control Data&amp;Habitat Comparison'!D535&lt;='Parameter Ranges for Species'!D$16),1,0)</f>
        <v>1</v>
      </c>
      <c r="W535">
        <f>IF(AND(E535&gt;='Parameter Ranges for Species'!J$16,'Control Data&amp;Habitat Comparison'!E535&lt;='Parameter Ranges for Species'!E$16),1,0)</f>
        <v>1</v>
      </c>
      <c r="X535">
        <f>IF(AND(F535&gt;='Parameter Ranges for Species'!K$16,'Control Data&amp;Habitat Comparison'!F535&lt;='Parameter Ranges for Species'!F$16),1,0)</f>
        <v>1</v>
      </c>
      <c r="Y535">
        <f t="shared" si="26"/>
        <v>4</v>
      </c>
      <c r="AF535">
        <f t="shared" si="24"/>
        <v>1</v>
      </c>
    </row>
    <row r="536" spans="1:32" x14ac:dyDescent="0.25">
      <c r="A536" t="s">
        <v>12</v>
      </c>
      <c r="B536">
        <v>23.5</v>
      </c>
      <c r="C536">
        <v>0</v>
      </c>
      <c r="D536">
        <v>0.12565759807605589</v>
      </c>
      <c r="E536">
        <v>96</v>
      </c>
      <c r="F536">
        <v>1</v>
      </c>
      <c r="H536">
        <f>IF(AND(B536&gt;='Parameter Ranges for Species'!G$13,'Control Data&amp;Habitat Comparison'!B536&lt;='Parameter Ranges for Species'!B$13),1,0)</f>
        <v>1</v>
      </c>
      <c r="I536">
        <f>IF(AND(C536&gt;='Parameter Ranges for Species'!H$13,'Control Data&amp;Habitat Comparison'!C536&lt;='Parameter Ranges for Species'!C$13),1,0)</f>
        <v>1</v>
      </c>
      <c r="J536">
        <f>IF(AND(D536&gt;='Parameter Ranges for Species'!I$13,'Control Data&amp;Habitat Comparison'!D536&lt;='Parameter Ranges for Species'!D$13),1,0)</f>
        <v>1</v>
      </c>
      <c r="K536">
        <f>IF(AND(E536&gt;='Parameter Ranges for Species'!J$13,'Control Data&amp;Habitat Comparison'!E536&lt;='Parameter Ranges for Species'!E$13),1,0)</f>
        <v>1</v>
      </c>
      <c r="L536">
        <f>IF(AND(F536&gt;='Parameter Ranges for Species'!K$13,'Control Data&amp;Habitat Comparison'!F536&lt;='Parameter Ranges for Species'!F$13),1,0)</f>
        <v>1</v>
      </c>
      <c r="M536">
        <f t="shared" si="25"/>
        <v>5</v>
      </c>
      <c r="T536">
        <f>IF(AND(B536&gt;='Parameter Ranges for Species'!G$16,'Control Data&amp;Habitat Comparison'!B536&lt;='Parameter Ranges for Species'!B$16),1,0)</f>
        <v>1</v>
      </c>
      <c r="U536">
        <f>IF(AND(C536&gt;='Parameter Ranges for Species'!H$16,'Control Data&amp;Habitat Comparison'!C536&lt;='Parameter Ranges for Species'!C$16),1,0)</f>
        <v>1</v>
      </c>
      <c r="V536">
        <f>IF(AND(D536&gt;='Parameter Ranges for Species'!I$16,'Control Data&amp;Habitat Comparison'!D536&lt;='Parameter Ranges for Species'!D$16),1,0)</f>
        <v>1</v>
      </c>
      <c r="W536">
        <f>IF(AND(E536&gt;='Parameter Ranges for Species'!J$16,'Control Data&amp;Habitat Comparison'!E536&lt;='Parameter Ranges for Species'!E$16),1,0)</f>
        <v>1</v>
      </c>
      <c r="X536">
        <f>IF(AND(F536&gt;='Parameter Ranges for Species'!K$16,'Control Data&amp;Habitat Comparison'!F536&lt;='Parameter Ranges for Species'!F$16),1,0)</f>
        <v>1</v>
      </c>
      <c r="Y536">
        <f t="shared" si="26"/>
        <v>5</v>
      </c>
      <c r="AF536">
        <f t="shared" si="24"/>
        <v>1</v>
      </c>
    </row>
    <row r="537" spans="1:32" x14ac:dyDescent="0.25">
      <c r="A537" t="s">
        <v>12</v>
      </c>
      <c r="B537">
        <v>42</v>
      </c>
      <c r="C537">
        <v>0</v>
      </c>
      <c r="D537">
        <v>0.17691267097549976</v>
      </c>
      <c r="E537">
        <v>96</v>
      </c>
      <c r="F537">
        <v>1</v>
      </c>
      <c r="H537">
        <f>IF(AND(B537&gt;='Parameter Ranges for Species'!G$13,'Control Data&amp;Habitat Comparison'!B537&lt;='Parameter Ranges for Species'!B$13),1,0)</f>
        <v>0</v>
      </c>
      <c r="I537">
        <f>IF(AND(C537&gt;='Parameter Ranges for Species'!H$13,'Control Data&amp;Habitat Comparison'!C537&lt;='Parameter Ranges for Species'!C$13),1,0)</f>
        <v>1</v>
      </c>
      <c r="J537">
        <f>IF(AND(D537&gt;='Parameter Ranges for Species'!I$13,'Control Data&amp;Habitat Comparison'!D537&lt;='Parameter Ranges for Species'!D$13),1,0)</f>
        <v>1</v>
      </c>
      <c r="K537">
        <f>IF(AND(E537&gt;='Parameter Ranges for Species'!J$13,'Control Data&amp;Habitat Comparison'!E537&lt;='Parameter Ranges for Species'!E$13),1,0)</f>
        <v>1</v>
      </c>
      <c r="L537">
        <f>IF(AND(F537&gt;='Parameter Ranges for Species'!K$13,'Control Data&amp;Habitat Comparison'!F537&lt;='Parameter Ranges for Species'!F$13),1,0)</f>
        <v>1</v>
      </c>
      <c r="M537">
        <f t="shared" si="25"/>
        <v>4</v>
      </c>
      <c r="T537">
        <f>IF(AND(B537&gt;='Parameter Ranges for Species'!G$16,'Control Data&amp;Habitat Comparison'!B537&lt;='Parameter Ranges for Species'!B$16),1,0)</f>
        <v>0</v>
      </c>
      <c r="U537">
        <f>IF(AND(C537&gt;='Parameter Ranges for Species'!H$16,'Control Data&amp;Habitat Comparison'!C537&lt;='Parameter Ranges for Species'!C$16),1,0)</f>
        <v>1</v>
      </c>
      <c r="V537">
        <f>IF(AND(D537&gt;='Parameter Ranges for Species'!I$16,'Control Data&amp;Habitat Comparison'!D537&lt;='Parameter Ranges for Species'!D$16),1,0)</f>
        <v>1</v>
      </c>
      <c r="W537">
        <f>IF(AND(E537&gt;='Parameter Ranges for Species'!J$16,'Control Data&amp;Habitat Comparison'!E537&lt;='Parameter Ranges for Species'!E$16),1,0)</f>
        <v>1</v>
      </c>
      <c r="X537">
        <f>IF(AND(F537&gt;='Parameter Ranges for Species'!K$16,'Control Data&amp;Habitat Comparison'!F537&lt;='Parameter Ranges for Species'!F$16),1,0)</f>
        <v>1</v>
      </c>
      <c r="Y537">
        <f t="shared" si="26"/>
        <v>4</v>
      </c>
      <c r="AF537">
        <f t="shared" si="24"/>
        <v>1</v>
      </c>
    </row>
    <row r="538" spans="1:32" x14ac:dyDescent="0.25">
      <c r="A538" t="s">
        <v>12</v>
      </c>
      <c r="B538">
        <v>31</v>
      </c>
      <c r="C538">
        <v>0.15240000000000001</v>
      </c>
      <c r="D538">
        <v>0.20998045994288289</v>
      </c>
      <c r="E538">
        <v>96</v>
      </c>
      <c r="F538">
        <v>1</v>
      </c>
      <c r="H538">
        <f>IF(AND(B538&gt;='Parameter Ranges for Species'!G$13,'Control Data&amp;Habitat Comparison'!B538&lt;='Parameter Ranges for Species'!B$13),1,0)</f>
        <v>1</v>
      </c>
      <c r="I538">
        <f>IF(AND(C538&gt;='Parameter Ranges for Species'!H$13,'Control Data&amp;Habitat Comparison'!C538&lt;='Parameter Ranges for Species'!C$13),1,0)</f>
        <v>1</v>
      </c>
      <c r="J538">
        <f>IF(AND(D538&gt;='Parameter Ranges for Species'!I$13,'Control Data&amp;Habitat Comparison'!D538&lt;='Parameter Ranges for Species'!D$13),1,0)</f>
        <v>1</v>
      </c>
      <c r="K538">
        <f>IF(AND(E538&gt;='Parameter Ranges for Species'!J$13,'Control Data&amp;Habitat Comparison'!E538&lt;='Parameter Ranges for Species'!E$13),1,0)</f>
        <v>1</v>
      </c>
      <c r="L538">
        <f>IF(AND(F538&gt;='Parameter Ranges for Species'!K$13,'Control Data&amp;Habitat Comparison'!F538&lt;='Parameter Ranges for Species'!F$13),1,0)</f>
        <v>1</v>
      </c>
      <c r="M538">
        <f t="shared" si="25"/>
        <v>5</v>
      </c>
      <c r="T538">
        <f>IF(AND(B538&gt;='Parameter Ranges for Species'!G$16,'Control Data&amp;Habitat Comparison'!B538&lt;='Parameter Ranges for Species'!B$16),1,0)</f>
        <v>1</v>
      </c>
      <c r="U538">
        <f>IF(AND(C538&gt;='Parameter Ranges for Species'!H$16,'Control Data&amp;Habitat Comparison'!C538&lt;='Parameter Ranges for Species'!C$16),1,0)</f>
        <v>1</v>
      </c>
      <c r="V538">
        <f>IF(AND(D538&gt;='Parameter Ranges for Species'!I$16,'Control Data&amp;Habitat Comparison'!D538&lt;='Parameter Ranges for Species'!D$16),1,0)</f>
        <v>1</v>
      </c>
      <c r="W538">
        <f>IF(AND(E538&gt;='Parameter Ranges for Species'!J$16,'Control Data&amp;Habitat Comparison'!E538&lt;='Parameter Ranges for Species'!E$16),1,0)</f>
        <v>1</v>
      </c>
      <c r="X538">
        <f>IF(AND(F538&gt;='Parameter Ranges for Species'!K$16,'Control Data&amp;Habitat Comparison'!F538&lt;='Parameter Ranges for Species'!F$16),1,0)</f>
        <v>1</v>
      </c>
      <c r="Y538">
        <f t="shared" si="26"/>
        <v>5</v>
      </c>
      <c r="AF538">
        <f t="shared" si="24"/>
        <v>1</v>
      </c>
    </row>
    <row r="539" spans="1:32" x14ac:dyDescent="0.25">
      <c r="A539" t="s">
        <v>12</v>
      </c>
      <c r="B539">
        <v>52</v>
      </c>
      <c r="C539">
        <v>0</v>
      </c>
      <c r="D539">
        <v>0.33894483691567712</v>
      </c>
      <c r="E539">
        <v>35</v>
      </c>
      <c r="F539">
        <v>1</v>
      </c>
      <c r="H539">
        <f>IF(AND(B539&gt;='Parameter Ranges for Species'!G$13,'Control Data&amp;Habitat Comparison'!B539&lt;='Parameter Ranges for Species'!B$13),1,0)</f>
        <v>0</v>
      </c>
      <c r="I539">
        <f>IF(AND(C539&gt;='Parameter Ranges for Species'!H$13,'Control Data&amp;Habitat Comparison'!C539&lt;='Parameter Ranges for Species'!C$13),1,0)</f>
        <v>1</v>
      </c>
      <c r="J539">
        <f>IF(AND(D539&gt;='Parameter Ranges for Species'!I$13,'Control Data&amp;Habitat Comparison'!D539&lt;='Parameter Ranges for Species'!D$13),1,0)</f>
        <v>1</v>
      </c>
      <c r="K539">
        <f>IF(AND(E539&gt;='Parameter Ranges for Species'!J$13,'Control Data&amp;Habitat Comparison'!E539&lt;='Parameter Ranges for Species'!E$13),1,0)</f>
        <v>0</v>
      </c>
      <c r="L539">
        <f>IF(AND(F539&gt;='Parameter Ranges for Species'!K$13,'Control Data&amp;Habitat Comparison'!F539&lt;='Parameter Ranges for Species'!F$13),1,0)</f>
        <v>1</v>
      </c>
      <c r="M539">
        <f t="shared" si="25"/>
        <v>3</v>
      </c>
      <c r="T539">
        <f>IF(AND(B539&gt;='Parameter Ranges for Species'!G$16,'Control Data&amp;Habitat Comparison'!B539&lt;='Parameter Ranges for Species'!B$16),1,0)</f>
        <v>0</v>
      </c>
      <c r="U539">
        <f>IF(AND(C539&gt;='Parameter Ranges for Species'!H$16,'Control Data&amp;Habitat Comparison'!C539&lt;='Parameter Ranges for Species'!C$16),1,0)</f>
        <v>1</v>
      </c>
      <c r="V539">
        <f>IF(AND(D539&gt;='Parameter Ranges for Species'!I$16,'Control Data&amp;Habitat Comparison'!D539&lt;='Parameter Ranges for Species'!D$16),1,0)</f>
        <v>1</v>
      </c>
      <c r="W539">
        <f>IF(AND(E539&gt;='Parameter Ranges for Species'!J$16,'Control Data&amp;Habitat Comparison'!E539&lt;='Parameter Ranges for Species'!E$16),1,0)</f>
        <v>1</v>
      </c>
      <c r="X539">
        <f>IF(AND(F539&gt;='Parameter Ranges for Species'!K$16,'Control Data&amp;Habitat Comparison'!F539&lt;='Parameter Ranges for Species'!F$16),1,0)</f>
        <v>1</v>
      </c>
      <c r="Y539">
        <f t="shared" si="26"/>
        <v>4</v>
      </c>
      <c r="AF539">
        <f t="shared" si="24"/>
        <v>0</v>
      </c>
    </row>
    <row r="540" spans="1:32" x14ac:dyDescent="0.25">
      <c r="A540" t="s">
        <v>12</v>
      </c>
      <c r="B540">
        <v>14</v>
      </c>
      <c r="C540">
        <v>0.21335999999999999</v>
      </c>
      <c r="D540">
        <v>0.32571772132872384</v>
      </c>
      <c r="E540">
        <v>24</v>
      </c>
      <c r="F540">
        <v>6</v>
      </c>
      <c r="H540">
        <f>IF(AND(B540&gt;='Parameter Ranges for Species'!G$13,'Control Data&amp;Habitat Comparison'!B540&lt;='Parameter Ranges for Species'!B$13),1,0)</f>
        <v>1</v>
      </c>
      <c r="I540">
        <f>IF(AND(C540&gt;='Parameter Ranges for Species'!H$13,'Control Data&amp;Habitat Comparison'!C540&lt;='Parameter Ranges for Species'!C$13),1,0)</f>
        <v>1</v>
      </c>
      <c r="J540">
        <f>IF(AND(D540&gt;='Parameter Ranges for Species'!I$13,'Control Data&amp;Habitat Comparison'!D540&lt;='Parameter Ranges for Species'!D$13),1,0)</f>
        <v>1</v>
      </c>
      <c r="K540">
        <f>IF(AND(E540&gt;='Parameter Ranges for Species'!J$13,'Control Data&amp;Habitat Comparison'!E540&lt;='Parameter Ranges for Species'!E$13),1,0)</f>
        <v>0</v>
      </c>
      <c r="L540">
        <f>IF(AND(F540&gt;='Parameter Ranges for Species'!K$13,'Control Data&amp;Habitat Comparison'!F540&lt;='Parameter Ranges for Species'!F$13),1,0)</f>
        <v>1</v>
      </c>
      <c r="M540">
        <f t="shared" si="25"/>
        <v>4</v>
      </c>
      <c r="T540">
        <f>IF(AND(B540&gt;='Parameter Ranges for Species'!G$16,'Control Data&amp;Habitat Comparison'!B540&lt;='Parameter Ranges for Species'!B$16),1,0)</f>
        <v>1</v>
      </c>
      <c r="U540">
        <f>IF(AND(C540&gt;='Parameter Ranges for Species'!H$16,'Control Data&amp;Habitat Comparison'!C540&lt;='Parameter Ranges for Species'!C$16),1,0)</f>
        <v>1</v>
      </c>
      <c r="V540">
        <f>IF(AND(D540&gt;='Parameter Ranges for Species'!I$16,'Control Data&amp;Habitat Comparison'!D540&lt;='Parameter Ranges for Species'!D$16),1,0)</f>
        <v>1</v>
      </c>
      <c r="W540">
        <f>IF(AND(E540&gt;='Parameter Ranges for Species'!J$16,'Control Data&amp;Habitat Comparison'!E540&lt;='Parameter Ranges for Species'!E$16),1,0)</f>
        <v>1</v>
      </c>
      <c r="X540">
        <f>IF(AND(F540&gt;='Parameter Ranges for Species'!K$16,'Control Data&amp;Habitat Comparison'!F540&lt;='Parameter Ranges for Species'!F$16),1,0)</f>
        <v>0</v>
      </c>
      <c r="Y540">
        <f t="shared" si="26"/>
        <v>4</v>
      </c>
      <c r="AF540">
        <f t="shared" si="24"/>
        <v>1</v>
      </c>
    </row>
    <row r="541" spans="1:32" x14ac:dyDescent="0.25">
      <c r="A541" t="s">
        <v>12</v>
      </c>
      <c r="B541">
        <v>5</v>
      </c>
      <c r="C541">
        <v>0.24384000000000003</v>
      </c>
      <c r="D541">
        <v>0.46625582444010216</v>
      </c>
      <c r="E541">
        <v>23</v>
      </c>
      <c r="F541">
        <v>6</v>
      </c>
      <c r="H541">
        <f>IF(AND(B541&gt;='Parameter Ranges for Species'!G$13,'Control Data&amp;Habitat Comparison'!B541&lt;='Parameter Ranges for Species'!B$13),1,0)</f>
        <v>1</v>
      </c>
      <c r="I541">
        <f>IF(AND(C541&gt;='Parameter Ranges for Species'!H$13,'Control Data&amp;Habitat Comparison'!C541&lt;='Parameter Ranges for Species'!C$13),1,0)</f>
        <v>1</v>
      </c>
      <c r="J541">
        <f>IF(AND(D541&gt;='Parameter Ranges for Species'!I$13,'Control Data&amp;Habitat Comparison'!D541&lt;='Parameter Ranges for Species'!D$13),1,0)</f>
        <v>1</v>
      </c>
      <c r="K541">
        <f>IF(AND(E541&gt;='Parameter Ranges for Species'!J$13,'Control Data&amp;Habitat Comparison'!E541&lt;='Parameter Ranges for Species'!E$13),1,0)</f>
        <v>0</v>
      </c>
      <c r="L541">
        <f>IF(AND(F541&gt;='Parameter Ranges for Species'!K$13,'Control Data&amp;Habitat Comparison'!F541&lt;='Parameter Ranges for Species'!F$13),1,0)</f>
        <v>1</v>
      </c>
      <c r="M541">
        <f t="shared" si="25"/>
        <v>4</v>
      </c>
      <c r="T541">
        <f>IF(AND(B541&gt;='Parameter Ranges for Species'!G$16,'Control Data&amp;Habitat Comparison'!B541&lt;='Parameter Ranges for Species'!B$16),1,0)</f>
        <v>0</v>
      </c>
      <c r="U541">
        <f>IF(AND(C541&gt;='Parameter Ranges for Species'!H$16,'Control Data&amp;Habitat Comparison'!C541&lt;='Parameter Ranges for Species'!C$16),1,0)</f>
        <v>1</v>
      </c>
      <c r="V541">
        <f>IF(AND(D541&gt;='Parameter Ranges for Species'!I$16,'Control Data&amp;Habitat Comparison'!D541&lt;='Parameter Ranges for Species'!D$16),1,0)</f>
        <v>1</v>
      </c>
      <c r="W541">
        <f>IF(AND(E541&gt;='Parameter Ranges for Species'!J$16,'Control Data&amp;Habitat Comparison'!E541&lt;='Parameter Ranges for Species'!E$16),1,0)</f>
        <v>0</v>
      </c>
      <c r="X541">
        <f>IF(AND(F541&gt;='Parameter Ranges for Species'!K$16,'Control Data&amp;Habitat Comparison'!F541&lt;='Parameter Ranges for Species'!F$16),1,0)</f>
        <v>0</v>
      </c>
      <c r="Y541">
        <f t="shared" si="26"/>
        <v>2</v>
      </c>
      <c r="AF541">
        <f t="shared" si="24"/>
        <v>0</v>
      </c>
    </row>
    <row r="542" spans="1:32" x14ac:dyDescent="0.25">
      <c r="A542" t="s">
        <v>12</v>
      </c>
      <c r="B542">
        <v>30.5</v>
      </c>
      <c r="C542">
        <v>9.1440000000000007E-2</v>
      </c>
      <c r="D542">
        <v>0.15541860814670072</v>
      </c>
      <c r="E542">
        <v>96</v>
      </c>
      <c r="F542">
        <v>1</v>
      </c>
      <c r="H542">
        <f>IF(AND(B542&gt;='Parameter Ranges for Species'!G$13,'Control Data&amp;Habitat Comparison'!B542&lt;='Parameter Ranges for Species'!B$13),1,0)</f>
        <v>1</v>
      </c>
      <c r="I542">
        <f>IF(AND(C542&gt;='Parameter Ranges for Species'!H$13,'Control Data&amp;Habitat Comparison'!C542&lt;='Parameter Ranges for Species'!C$13),1,0)</f>
        <v>1</v>
      </c>
      <c r="J542">
        <f>IF(AND(D542&gt;='Parameter Ranges for Species'!I$13,'Control Data&amp;Habitat Comparison'!D542&lt;='Parameter Ranges for Species'!D$13),1,0)</f>
        <v>1</v>
      </c>
      <c r="K542">
        <f>IF(AND(E542&gt;='Parameter Ranges for Species'!J$13,'Control Data&amp;Habitat Comparison'!E542&lt;='Parameter Ranges for Species'!E$13),1,0)</f>
        <v>1</v>
      </c>
      <c r="L542">
        <f>IF(AND(F542&gt;='Parameter Ranges for Species'!K$13,'Control Data&amp;Habitat Comparison'!F542&lt;='Parameter Ranges for Species'!F$13),1,0)</f>
        <v>1</v>
      </c>
      <c r="M542">
        <f t="shared" si="25"/>
        <v>5</v>
      </c>
      <c r="T542">
        <f>IF(AND(B542&gt;='Parameter Ranges for Species'!G$16,'Control Data&amp;Habitat Comparison'!B542&lt;='Parameter Ranges for Species'!B$16),1,0)</f>
        <v>1</v>
      </c>
      <c r="U542">
        <f>IF(AND(C542&gt;='Parameter Ranges for Species'!H$16,'Control Data&amp;Habitat Comparison'!C542&lt;='Parameter Ranges for Species'!C$16),1,0)</f>
        <v>1</v>
      </c>
      <c r="V542">
        <f>IF(AND(D542&gt;='Parameter Ranges for Species'!I$16,'Control Data&amp;Habitat Comparison'!D542&lt;='Parameter Ranges for Species'!D$16),1,0)</f>
        <v>1</v>
      </c>
      <c r="W542">
        <f>IF(AND(E542&gt;='Parameter Ranges for Species'!J$16,'Control Data&amp;Habitat Comparison'!E542&lt;='Parameter Ranges for Species'!E$16),1,0)</f>
        <v>1</v>
      </c>
      <c r="X542">
        <f>IF(AND(F542&gt;='Parameter Ranges for Species'!K$16,'Control Data&amp;Habitat Comparison'!F542&lt;='Parameter Ranges for Species'!F$16),1,0)</f>
        <v>1</v>
      </c>
      <c r="Y542">
        <f t="shared" si="26"/>
        <v>5</v>
      </c>
      <c r="AF542">
        <f t="shared" si="24"/>
        <v>1</v>
      </c>
    </row>
    <row r="543" spans="1:32" x14ac:dyDescent="0.25">
      <c r="A543" t="s">
        <v>12</v>
      </c>
      <c r="B543">
        <v>16</v>
      </c>
      <c r="C543">
        <v>0</v>
      </c>
      <c r="D543">
        <v>3.1414399519013973E-2</v>
      </c>
      <c r="E543">
        <v>96</v>
      </c>
      <c r="F543">
        <v>0</v>
      </c>
      <c r="H543">
        <f>IF(AND(B543&gt;='Parameter Ranges for Species'!G$13,'Control Data&amp;Habitat Comparison'!B543&lt;='Parameter Ranges for Species'!B$13),1,0)</f>
        <v>1</v>
      </c>
      <c r="I543">
        <f>IF(AND(C543&gt;='Parameter Ranges for Species'!H$13,'Control Data&amp;Habitat Comparison'!C543&lt;='Parameter Ranges for Species'!C$13),1,0)</f>
        <v>1</v>
      </c>
      <c r="J543">
        <f>IF(AND(D543&gt;='Parameter Ranges for Species'!I$13,'Control Data&amp;Habitat Comparison'!D543&lt;='Parameter Ranges for Species'!D$13),1,0)</f>
        <v>0</v>
      </c>
      <c r="K543">
        <f>IF(AND(E543&gt;='Parameter Ranges for Species'!J$13,'Control Data&amp;Habitat Comparison'!E543&lt;='Parameter Ranges for Species'!E$13),1,0)</f>
        <v>1</v>
      </c>
      <c r="L543">
        <f>IF(AND(F543&gt;='Parameter Ranges for Species'!K$13,'Control Data&amp;Habitat Comparison'!F543&lt;='Parameter Ranges for Species'!F$13),1,0)</f>
        <v>0</v>
      </c>
      <c r="M543">
        <f t="shared" si="25"/>
        <v>3</v>
      </c>
      <c r="T543">
        <f>IF(AND(B543&gt;='Parameter Ranges for Species'!G$16,'Control Data&amp;Habitat Comparison'!B543&lt;='Parameter Ranges for Species'!B$16),1,0)</f>
        <v>1</v>
      </c>
      <c r="U543">
        <f>IF(AND(C543&gt;='Parameter Ranges for Species'!H$16,'Control Data&amp;Habitat Comparison'!C543&lt;='Parameter Ranges for Species'!C$16),1,0)</f>
        <v>1</v>
      </c>
      <c r="V543">
        <f>IF(AND(D543&gt;='Parameter Ranges for Species'!I$16,'Control Data&amp;Habitat Comparison'!D543&lt;='Parameter Ranges for Species'!D$16),1,0)</f>
        <v>0</v>
      </c>
      <c r="W543">
        <f>IF(AND(E543&gt;='Parameter Ranges for Species'!J$16,'Control Data&amp;Habitat Comparison'!E543&lt;='Parameter Ranges for Species'!E$16),1,0)</f>
        <v>1</v>
      </c>
      <c r="X543">
        <f>IF(AND(F543&gt;='Parameter Ranges for Species'!K$16,'Control Data&amp;Habitat Comparison'!F543&lt;='Parameter Ranges for Species'!F$16),1,0)</f>
        <v>0</v>
      </c>
      <c r="Y543">
        <f t="shared" si="26"/>
        <v>3</v>
      </c>
      <c r="AF543">
        <f t="shared" si="24"/>
        <v>0</v>
      </c>
    </row>
    <row r="544" spans="1:32" x14ac:dyDescent="0.25">
      <c r="A544" t="s">
        <v>12</v>
      </c>
      <c r="B544">
        <v>32.5</v>
      </c>
      <c r="C544">
        <v>0.15240000000000001</v>
      </c>
      <c r="D544">
        <v>0.12896437697279423</v>
      </c>
      <c r="E544">
        <v>87</v>
      </c>
      <c r="F544">
        <v>1</v>
      </c>
      <c r="H544">
        <f>IF(AND(B544&gt;='Parameter Ranges for Species'!G$13,'Control Data&amp;Habitat Comparison'!B544&lt;='Parameter Ranges for Species'!B$13),1,0)</f>
        <v>1</v>
      </c>
      <c r="I544">
        <f>IF(AND(C544&gt;='Parameter Ranges for Species'!H$13,'Control Data&amp;Habitat Comparison'!C544&lt;='Parameter Ranges for Species'!C$13),1,0)</f>
        <v>1</v>
      </c>
      <c r="J544">
        <f>IF(AND(D544&gt;='Parameter Ranges for Species'!I$13,'Control Data&amp;Habitat Comparison'!D544&lt;='Parameter Ranges for Species'!D$13),1,0)</f>
        <v>1</v>
      </c>
      <c r="K544">
        <f>IF(AND(E544&gt;='Parameter Ranges for Species'!J$13,'Control Data&amp;Habitat Comparison'!E544&lt;='Parameter Ranges for Species'!E$13),1,0)</f>
        <v>1</v>
      </c>
      <c r="L544">
        <f>IF(AND(F544&gt;='Parameter Ranges for Species'!K$13,'Control Data&amp;Habitat Comparison'!F544&lt;='Parameter Ranges for Species'!F$13),1,0)</f>
        <v>1</v>
      </c>
      <c r="M544">
        <f t="shared" si="25"/>
        <v>5</v>
      </c>
      <c r="T544">
        <f>IF(AND(B544&gt;='Parameter Ranges for Species'!G$16,'Control Data&amp;Habitat Comparison'!B544&lt;='Parameter Ranges for Species'!B$16),1,0)</f>
        <v>1</v>
      </c>
      <c r="U544">
        <f>IF(AND(C544&gt;='Parameter Ranges for Species'!H$16,'Control Data&amp;Habitat Comparison'!C544&lt;='Parameter Ranges for Species'!C$16),1,0)</f>
        <v>1</v>
      </c>
      <c r="V544">
        <f>IF(AND(D544&gt;='Parameter Ranges for Species'!I$16,'Control Data&amp;Habitat Comparison'!D544&lt;='Parameter Ranges for Species'!D$16),1,0)</f>
        <v>1</v>
      </c>
      <c r="W544">
        <f>IF(AND(E544&gt;='Parameter Ranges for Species'!J$16,'Control Data&amp;Habitat Comparison'!E544&lt;='Parameter Ranges for Species'!E$16),1,0)</f>
        <v>1</v>
      </c>
      <c r="X544">
        <f>IF(AND(F544&gt;='Parameter Ranges for Species'!K$16,'Control Data&amp;Habitat Comparison'!F544&lt;='Parameter Ranges for Species'!F$16),1,0)</f>
        <v>1</v>
      </c>
      <c r="Y544">
        <f t="shared" si="26"/>
        <v>5</v>
      </c>
      <c r="AF544">
        <f t="shared" si="24"/>
        <v>1</v>
      </c>
    </row>
    <row r="545" spans="1:32" x14ac:dyDescent="0.25">
      <c r="A545" t="s">
        <v>12</v>
      </c>
      <c r="B545">
        <v>29</v>
      </c>
      <c r="C545">
        <v>0.12192000000000001</v>
      </c>
      <c r="D545">
        <v>0.16533894483691566</v>
      </c>
      <c r="E545">
        <v>85</v>
      </c>
      <c r="F545">
        <v>1</v>
      </c>
      <c r="H545">
        <f>IF(AND(B545&gt;='Parameter Ranges for Species'!G$13,'Control Data&amp;Habitat Comparison'!B545&lt;='Parameter Ranges for Species'!B$13),1,0)</f>
        <v>1</v>
      </c>
      <c r="I545">
        <f>IF(AND(C545&gt;='Parameter Ranges for Species'!H$13,'Control Data&amp;Habitat Comparison'!C545&lt;='Parameter Ranges for Species'!C$13),1,0)</f>
        <v>1</v>
      </c>
      <c r="J545">
        <f>IF(AND(D545&gt;='Parameter Ranges for Species'!I$13,'Control Data&amp;Habitat Comparison'!D545&lt;='Parameter Ranges for Species'!D$13),1,0)</f>
        <v>1</v>
      </c>
      <c r="K545">
        <f>IF(AND(E545&gt;='Parameter Ranges for Species'!J$13,'Control Data&amp;Habitat Comparison'!E545&lt;='Parameter Ranges for Species'!E$13),1,0)</f>
        <v>1</v>
      </c>
      <c r="L545">
        <f>IF(AND(F545&gt;='Parameter Ranges for Species'!K$13,'Control Data&amp;Habitat Comparison'!F545&lt;='Parameter Ranges for Species'!F$13),1,0)</f>
        <v>1</v>
      </c>
      <c r="M545">
        <f t="shared" si="25"/>
        <v>5</v>
      </c>
      <c r="T545">
        <f>IF(AND(B545&gt;='Parameter Ranges for Species'!G$16,'Control Data&amp;Habitat Comparison'!B545&lt;='Parameter Ranges for Species'!B$16),1,0)</f>
        <v>1</v>
      </c>
      <c r="U545">
        <f>IF(AND(C545&gt;='Parameter Ranges for Species'!H$16,'Control Data&amp;Habitat Comparison'!C545&lt;='Parameter Ranges for Species'!C$16),1,0)</f>
        <v>1</v>
      </c>
      <c r="V545">
        <f>IF(AND(D545&gt;='Parameter Ranges for Species'!I$16,'Control Data&amp;Habitat Comparison'!D545&lt;='Parameter Ranges for Species'!D$16),1,0)</f>
        <v>1</v>
      </c>
      <c r="W545">
        <f>IF(AND(E545&gt;='Parameter Ranges for Species'!J$16,'Control Data&amp;Habitat Comparison'!E545&lt;='Parameter Ranges for Species'!E$16),1,0)</f>
        <v>1</v>
      </c>
      <c r="X545">
        <f>IF(AND(F545&gt;='Parameter Ranges for Species'!K$16,'Control Data&amp;Habitat Comparison'!F545&lt;='Parameter Ranges for Species'!F$16),1,0)</f>
        <v>1</v>
      </c>
      <c r="Y545">
        <f t="shared" si="26"/>
        <v>5</v>
      </c>
      <c r="AF545">
        <f t="shared" si="24"/>
        <v>1</v>
      </c>
    </row>
    <row r="546" spans="1:32" x14ac:dyDescent="0.25">
      <c r="A546" t="s">
        <v>12</v>
      </c>
      <c r="B546">
        <v>13</v>
      </c>
      <c r="C546">
        <v>0.24384000000000003</v>
      </c>
      <c r="D546">
        <v>0.39320607244851946</v>
      </c>
      <c r="E546">
        <v>81</v>
      </c>
      <c r="F546">
        <v>4</v>
      </c>
      <c r="H546">
        <f>IF(AND(B546&gt;='Parameter Ranges for Species'!G$13,'Control Data&amp;Habitat Comparison'!B546&lt;='Parameter Ranges for Species'!B$13),1,0)</f>
        <v>1</v>
      </c>
      <c r="I546">
        <f>IF(AND(C546&gt;='Parameter Ranges for Species'!H$13,'Control Data&amp;Habitat Comparison'!C546&lt;='Parameter Ranges for Species'!C$13),1,0)</f>
        <v>1</v>
      </c>
      <c r="J546">
        <f>IF(AND(D546&gt;='Parameter Ranges for Species'!I$13,'Control Data&amp;Habitat Comparison'!D546&lt;='Parameter Ranges for Species'!D$13),1,0)</f>
        <v>1</v>
      </c>
      <c r="K546">
        <f>IF(AND(E546&gt;='Parameter Ranges for Species'!J$13,'Control Data&amp;Habitat Comparison'!E546&lt;='Parameter Ranges for Species'!E$13),1,0)</f>
        <v>1</v>
      </c>
      <c r="L546">
        <f>IF(AND(F546&gt;='Parameter Ranges for Species'!K$13,'Control Data&amp;Habitat Comparison'!F546&lt;='Parameter Ranges for Species'!F$13),1,0)</f>
        <v>1</v>
      </c>
      <c r="M546">
        <f t="shared" si="25"/>
        <v>5</v>
      </c>
      <c r="T546">
        <f>IF(AND(B546&gt;='Parameter Ranges for Species'!G$16,'Control Data&amp;Habitat Comparison'!B546&lt;='Parameter Ranges for Species'!B$16),1,0)</f>
        <v>1</v>
      </c>
      <c r="U546">
        <f>IF(AND(C546&gt;='Parameter Ranges for Species'!H$16,'Control Data&amp;Habitat Comparison'!C546&lt;='Parameter Ranges for Species'!C$16),1,0)</f>
        <v>1</v>
      </c>
      <c r="V546">
        <f>IF(AND(D546&gt;='Parameter Ranges for Species'!I$16,'Control Data&amp;Habitat Comparison'!D546&lt;='Parameter Ranges for Species'!D$16),1,0)</f>
        <v>1</v>
      </c>
      <c r="W546">
        <f>IF(AND(E546&gt;='Parameter Ranges for Species'!J$16,'Control Data&amp;Habitat Comparison'!E546&lt;='Parameter Ranges for Species'!E$16),1,0)</f>
        <v>1</v>
      </c>
      <c r="X546">
        <f>IF(AND(F546&gt;='Parameter Ranges for Species'!K$16,'Control Data&amp;Habitat Comparison'!F546&lt;='Parameter Ranges for Species'!F$16),1,0)</f>
        <v>1</v>
      </c>
      <c r="Y546">
        <f t="shared" si="26"/>
        <v>5</v>
      </c>
      <c r="AF546">
        <f t="shared" si="24"/>
        <v>1</v>
      </c>
    </row>
    <row r="547" spans="1:32" x14ac:dyDescent="0.25">
      <c r="A547" t="s">
        <v>12</v>
      </c>
      <c r="B547">
        <v>9</v>
      </c>
      <c r="C547">
        <v>0.36576000000000003</v>
      </c>
      <c r="D547">
        <v>0.28272959567112577</v>
      </c>
      <c r="E547">
        <v>81</v>
      </c>
      <c r="F547">
        <v>4</v>
      </c>
      <c r="H547">
        <f>IF(AND(B547&gt;='Parameter Ranges for Species'!G$13,'Control Data&amp;Habitat Comparison'!B547&lt;='Parameter Ranges for Species'!B$13),1,0)</f>
        <v>1</v>
      </c>
      <c r="I547">
        <f>IF(AND(C547&gt;='Parameter Ranges for Species'!H$13,'Control Data&amp;Habitat Comparison'!C547&lt;='Parameter Ranges for Species'!C$13),1,0)</f>
        <v>0</v>
      </c>
      <c r="J547">
        <f>IF(AND(D547&gt;='Parameter Ranges for Species'!I$13,'Control Data&amp;Habitat Comparison'!D547&lt;='Parameter Ranges for Species'!D$13),1,0)</f>
        <v>1</v>
      </c>
      <c r="K547">
        <f>IF(AND(E547&gt;='Parameter Ranges for Species'!J$13,'Control Data&amp;Habitat Comparison'!E547&lt;='Parameter Ranges for Species'!E$13),1,0)</f>
        <v>1</v>
      </c>
      <c r="L547">
        <f>IF(AND(F547&gt;='Parameter Ranges for Species'!K$13,'Control Data&amp;Habitat Comparison'!F547&lt;='Parameter Ranges for Species'!F$13),1,0)</f>
        <v>1</v>
      </c>
      <c r="M547">
        <f t="shared" si="25"/>
        <v>4</v>
      </c>
      <c r="T547">
        <f>IF(AND(B547&gt;='Parameter Ranges for Species'!G$16,'Control Data&amp;Habitat Comparison'!B547&lt;='Parameter Ranges for Species'!B$16),1,0)</f>
        <v>1</v>
      </c>
      <c r="U547">
        <f>IF(AND(C547&gt;='Parameter Ranges for Species'!H$16,'Control Data&amp;Habitat Comparison'!C547&lt;='Parameter Ranges for Species'!C$16),1,0)</f>
        <v>0</v>
      </c>
      <c r="V547">
        <f>IF(AND(D547&gt;='Parameter Ranges for Species'!I$16,'Control Data&amp;Habitat Comparison'!D547&lt;='Parameter Ranges for Species'!D$16),1,0)</f>
        <v>1</v>
      </c>
      <c r="W547">
        <f>IF(AND(E547&gt;='Parameter Ranges for Species'!J$16,'Control Data&amp;Habitat Comparison'!E547&lt;='Parameter Ranges for Species'!E$16),1,0)</f>
        <v>1</v>
      </c>
      <c r="X547">
        <f>IF(AND(F547&gt;='Parameter Ranges for Species'!K$16,'Control Data&amp;Habitat Comparison'!F547&lt;='Parameter Ranges for Species'!F$16),1,0)</f>
        <v>1</v>
      </c>
      <c r="Y547">
        <f t="shared" si="26"/>
        <v>4</v>
      </c>
      <c r="AF547">
        <f t="shared" si="24"/>
        <v>1</v>
      </c>
    </row>
    <row r="548" spans="1:32" x14ac:dyDescent="0.25">
      <c r="A548" t="s">
        <v>12</v>
      </c>
      <c r="B548">
        <v>6</v>
      </c>
      <c r="C548">
        <v>0.36576000000000003</v>
      </c>
      <c r="D548">
        <v>0.28107620622275664</v>
      </c>
      <c r="E548">
        <v>96</v>
      </c>
      <c r="F548">
        <v>3</v>
      </c>
      <c r="H548">
        <f>IF(AND(B548&gt;='Parameter Ranges for Species'!G$13,'Control Data&amp;Habitat Comparison'!B548&lt;='Parameter Ranges for Species'!B$13),1,0)</f>
        <v>1</v>
      </c>
      <c r="I548">
        <f>IF(AND(C548&gt;='Parameter Ranges for Species'!H$13,'Control Data&amp;Habitat Comparison'!C548&lt;='Parameter Ranges for Species'!C$13),1,0)</f>
        <v>0</v>
      </c>
      <c r="J548">
        <f>IF(AND(D548&gt;='Parameter Ranges for Species'!I$13,'Control Data&amp;Habitat Comparison'!D548&lt;='Parameter Ranges for Species'!D$13),1,0)</f>
        <v>1</v>
      </c>
      <c r="K548">
        <f>IF(AND(E548&gt;='Parameter Ranges for Species'!J$13,'Control Data&amp;Habitat Comparison'!E548&lt;='Parameter Ranges for Species'!E$13),1,0)</f>
        <v>1</v>
      </c>
      <c r="L548">
        <f>IF(AND(F548&gt;='Parameter Ranges for Species'!K$13,'Control Data&amp;Habitat Comparison'!F548&lt;='Parameter Ranges for Species'!F$13),1,0)</f>
        <v>1</v>
      </c>
      <c r="M548">
        <f t="shared" si="25"/>
        <v>4</v>
      </c>
      <c r="T548">
        <f>IF(AND(B548&gt;='Parameter Ranges for Species'!G$16,'Control Data&amp;Habitat Comparison'!B548&lt;='Parameter Ranges for Species'!B$16),1,0)</f>
        <v>0</v>
      </c>
      <c r="U548">
        <f>IF(AND(C548&gt;='Parameter Ranges for Species'!H$16,'Control Data&amp;Habitat Comparison'!C548&lt;='Parameter Ranges for Species'!C$16),1,0)</f>
        <v>0</v>
      </c>
      <c r="V548">
        <f>IF(AND(D548&gt;='Parameter Ranges for Species'!I$16,'Control Data&amp;Habitat Comparison'!D548&lt;='Parameter Ranges for Species'!D$16),1,0)</f>
        <v>1</v>
      </c>
      <c r="W548">
        <f>IF(AND(E548&gt;='Parameter Ranges for Species'!J$16,'Control Data&amp;Habitat Comparison'!E548&lt;='Parameter Ranges for Species'!E$16),1,0)</f>
        <v>1</v>
      </c>
      <c r="X548">
        <f>IF(AND(F548&gt;='Parameter Ranges for Species'!K$16,'Control Data&amp;Habitat Comparison'!F548&lt;='Parameter Ranges for Species'!F$16),1,0)</f>
        <v>1</v>
      </c>
      <c r="Y548">
        <f t="shared" si="26"/>
        <v>3</v>
      </c>
      <c r="AF548">
        <f t="shared" si="24"/>
        <v>0</v>
      </c>
    </row>
    <row r="549" spans="1:32" x14ac:dyDescent="0.25">
      <c r="A549" t="s">
        <v>12</v>
      </c>
      <c r="B549">
        <v>9.5</v>
      </c>
      <c r="C549">
        <v>0.57911999999999997</v>
      </c>
      <c r="D549">
        <v>0.39681346760859759</v>
      </c>
      <c r="E549">
        <v>84</v>
      </c>
      <c r="F549">
        <v>3</v>
      </c>
      <c r="H549">
        <f>IF(AND(B549&gt;='Parameter Ranges for Species'!G$13,'Control Data&amp;Habitat Comparison'!B549&lt;='Parameter Ranges for Species'!B$13),1,0)</f>
        <v>1</v>
      </c>
      <c r="I549">
        <f>IF(AND(C549&gt;='Parameter Ranges for Species'!H$13,'Control Data&amp;Habitat Comparison'!C549&lt;='Parameter Ranges for Species'!C$13),1,0)</f>
        <v>0</v>
      </c>
      <c r="J549">
        <f>IF(AND(D549&gt;='Parameter Ranges for Species'!I$13,'Control Data&amp;Habitat Comparison'!D549&lt;='Parameter Ranges for Species'!D$13),1,0)</f>
        <v>1</v>
      </c>
      <c r="K549">
        <f>IF(AND(E549&gt;='Parameter Ranges for Species'!J$13,'Control Data&amp;Habitat Comparison'!E549&lt;='Parameter Ranges for Species'!E$13),1,0)</f>
        <v>1</v>
      </c>
      <c r="L549">
        <f>IF(AND(F549&gt;='Parameter Ranges for Species'!K$13,'Control Data&amp;Habitat Comparison'!F549&lt;='Parameter Ranges for Species'!F$13),1,0)</f>
        <v>1</v>
      </c>
      <c r="M549">
        <f t="shared" si="25"/>
        <v>4</v>
      </c>
      <c r="T549">
        <f>IF(AND(B549&gt;='Parameter Ranges for Species'!G$16,'Control Data&amp;Habitat Comparison'!B549&lt;='Parameter Ranges for Species'!B$16),1,0)</f>
        <v>1</v>
      </c>
      <c r="U549">
        <f>IF(AND(C549&gt;='Parameter Ranges for Species'!H$16,'Control Data&amp;Habitat Comparison'!C549&lt;='Parameter Ranges for Species'!C$16),1,0)</f>
        <v>0</v>
      </c>
      <c r="V549">
        <f>IF(AND(D549&gt;='Parameter Ranges for Species'!I$16,'Control Data&amp;Habitat Comparison'!D549&lt;='Parameter Ranges for Species'!D$16),1,0)</f>
        <v>1</v>
      </c>
      <c r="W549">
        <f>IF(AND(E549&gt;='Parameter Ranges for Species'!J$16,'Control Data&amp;Habitat Comparison'!E549&lt;='Parameter Ranges for Species'!E$16),1,0)</f>
        <v>1</v>
      </c>
      <c r="X549">
        <f>IF(AND(F549&gt;='Parameter Ranges for Species'!K$16,'Control Data&amp;Habitat Comparison'!F549&lt;='Parameter Ranges for Species'!F$16),1,0)</f>
        <v>1</v>
      </c>
      <c r="Y549">
        <f t="shared" si="26"/>
        <v>4</v>
      </c>
      <c r="AF549">
        <f t="shared" si="24"/>
        <v>1</v>
      </c>
    </row>
    <row r="550" spans="1:32" x14ac:dyDescent="0.25">
      <c r="A550" t="s">
        <v>12</v>
      </c>
      <c r="B550">
        <v>8.5</v>
      </c>
      <c r="C550">
        <v>0.33528000000000002</v>
      </c>
      <c r="D550">
        <v>0.46625582444010216</v>
      </c>
      <c r="E550">
        <v>83</v>
      </c>
      <c r="F550">
        <v>3</v>
      </c>
      <c r="H550">
        <f>IF(AND(B550&gt;='Parameter Ranges for Species'!G$13,'Control Data&amp;Habitat Comparison'!B550&lt;='Parameter Ranges for Species'!B$13),1,0)</f>
        <v>1</v>
      </c>
      <c r="I550">
        <f>IF(AND(C550&gt;='Parameter Ranges for Species'!H$13,'Control Data&amp;Habitat Comparison'!C550&lt;='Parameter Ranges for Species'!C$13),1,0)</f>
        <v>1</v>
      </c>
      <c r="J550">
        <f>IF(AND(D550&gt;='Parameter Ranges for Species'!I$13,'Control Data&amp;Habitat Comparison'!D550&lt;='Parameter Ranges for Species'!D$13),1,0)</f>
        <v>1</v>
      </c>
      <c r="K550">
        <f>IF(AND(E550&gt;='Parameter Ranges for Species'!J$13,'Control Data&amp;Habitat Comparison'!E550&lt;='Parameter Ranges for Species'!E$13),1,0)</f>
        <v>1</v>
      </c>
      <c r="L550">
        <f>IF(AND(F550&gt;='Parameter Ranges for Species'!K$13,'Control Data&amp;Habitat Comparison'!F550&lt;='Parameter Ranges for Species'!F$13),1,0)</f>
        <v>1</v>
      </c>
      <c r="M550">
        <f t="shared" si="25"/>
        <v>5</v>
      </c>
      <c r="T550">
        <f>IF(AND(B550&gt;='Parameter Ranges for Species'!G$16,'Control Data&amp;Habitat Comparison'!B550&lt;='Parameter Ranges for Species'!B$16),1,0)</f>
        <v>0</v>
      </c>
      <c r="U550">
        <f>IF(AND(C550&gt;='Parameter Ranges for Species'!H$16,'Control Data&amp;Habitat Comparison'!C550&lt;='Parameter Ranges for Species'!C$16),1,0)</f>
        <v>1</v>
      </c>
      <c r="V550">
        <f>IF(AND(D550&gt;='Parameter Ranges for Species'!I$16,'Control Data&amp;Habitat Comparison'!D550&lt;='Parameter Ranges for Species'!D$16),1,0)</f>
        <v>1</v>
      </c>
      <c r="W550">
        <f>IF(AND(E550&gt;='Parameter Ranges for Species'!J$16,'Control Data&amp;Habitat Comparison'!E550&lt;='Parameter Ranges for Species'!E$16),1,0)</f>
        <v>1</v>
      </c>
      <c r="X550">
        <f>IF(AND(F550&gt;='Parameter Ranges for Species'!K$16,'Control Data&amp;Habitat Comparison'!F550&lt;='Parameter Ranges for Species'!F$16),1,0)</f>
        <v>1</v>
      </c>
      <c r="Y550">
        <f t="shared" si="26"/>
        <v>4</v>
      </c>
      <c r="AF550">
        <f t="shared" si="24"/>
        <v>1</v>
      </c>
    </row>
    <row r="551" spans="1:32" x14ac:dyDescent="0.25">
      <c r="A551" t="s">
        <v>12</v>
      </c>
      <c r="B551">
        <v>11</v>
      </c>
      <c r="C551">
        <v>0.18288000000000001</v>
      </c>
      <c r="D551">
        <v>0.22155418608146699</v>
      </c>
      <c r="E551">
        <v>96</v>
      </c>
      <c r="F551">
        <v>3</v>
      </c>
      <c r="H551">
        <f>IF(AND(B551&gt;='Parameter Ranges for Species'!G$13,'Control Data&amp;Habitat Comparison'!B551&lt;='Parameter Ranges for Species'!B$13),1,0)</f>
        <v>1</v>
      </c>
      <c r="I551">
        <f>IF(AND(C551&gt;='Parameter Ranges for Species'!H$13,'Control Data&amp;Habitat Comparison'!C551&lt;='Parameter Ranges for Species'!C$13),1,0)</f>
        <v>1</v>
      </c>
      <c r="J551">
        <f>IF(AND(D551&gt;='Parameter Ranges for Species'!I$13,'Control Data&amp;Habitat Comparison'!D551&lt;='Parameter Ranges for Species'!D$13),1,0)</f>
        <v>1</v>
      </c>
      <c r="K551">
        <f>IF(AND(E551&gt;='Parameter Ranges for Species'!J$13,'Control Data&amp;Habitat Comparison'!E551&lt;='Parameter Ranges for Species'!E$13),1,0)</f>
        <v>1</v>
      </c>
      <c r="L551">
        <f>IF(AND(F551&gt;='Parameter Ranges for Species'!K$13,'Control Data&amp;Habitat Comparison'!F551&lt;='Parameter Ranges for Species'!F$13),1,0)</f>
        <v>1</v>
      </c>
      <c r="M551">
        <f t="shared" si="25"/>
        <v>5</v>
      </c>
      <c r="T551">
        <f>IF(AND(B551&gt;='Parameter Ranges for Species'!G$16,'Control Data&amp;Habitat Comparison'!B551&lt;='Parameter Ranges for Species'!B$16),1,0)</f>
        <v>1</v>
      </c>
      <c r="U551">
        <f>IF(AND(C551&gt;='Parameter Ranges for Species'!H$16,'Control Data&amp;Habitat Comparison'!C551&lt;='Parameter Ranges for Species'!C$16),1,0)</f>
        <v>1</v>
      </c>
      <c r="V551">
        <f>IF(AND(D551&gt;='Parameter Ranges for Species'!I$16,'Control Data&amp;Habitat Comparison'!D551&lt;='Parameter Ranges for Species'!D$16),1,0)</f>
        <v>1</v>
      </c>
      <c r="W551">
        <f>IF(AND(E551&gt;='Parameter Ranges for Species'!J$16,'Control Data&amp;Habitat Comparison'!E551&lt;='Parameter Ranges for Species'!E$16),1,0)</f>
        <v>1</v>
      </c>
      <c r="X551">
        <f>IF(AND(F551&gt;='Parameter Ranges for Species'!K$16,'Control Data&amp;Habitat Comparison'!F551&lt;='Parameter Ranges for Species'!F$16),1,0)</f>
        <v>1</v>
      </c>
      <c r="Y551">
        <f t="shared" si="26"/>
        <v>5</v>
      </c>
      <c r="AF551">
        <f t="shared" si="24"/>
        <v>1</v>
      </c>
    </row>
    <row r="552" spans="1:32" x14ac:dyDescent="0.25">
      <c r="A552" t="s">
        <v>12</v>
      </c>
      <c r="B552">
        <v>30.5</v>
      </c>
      <c r="C552">
        <v>3.0480000000000004E-2</v>
      </c>
      <c r="D552">
        <v>0.12235081917931759</v>
      </c>
      <c r="E552">
        <v>96</v>
      </c>
      <c r="F552">
        <v>2</v>
      </c>
      <c r="H552">
        <f>IF(AND(B552&gt;='Parameter Ranges for Species'!G$13,'Control Data&amp;Habitat Comparison'!B552&lt;='Parameter Ranges for Species'!B$13),1,0)</f>
        <v>1</v>
      </c>
      <c r="I552">
        <f>IF(AND(C552&gt;='Parameter Ranges for Species'!H$13,'Control Data&amp;Habitat Comparison'!C552&lt;='Parameter Ranges for Species'!C$13),1,0)</f>
        <v>1</v>
      </c>
      <c r="J552">
        <f>IF(AND(D552&gt;='Parameter Ranges for Species'!I$13,'Control Data&amp;Habitat Comparison'!D552&lt;='Parameter Ranges for Species'!D$13),1,0)</f>
        <v>1</v>
      </c>
      <c r="K552">
        <f>IF(AND(E552&gt;='Parameter Ranges for Species'!J$13,'Control Data&amp;Habitat Comparison'!E552&lt;='Parameter Ranges for Species'!E$13),1,0)</f>
        <v>1</v>
      </c>
      <c r="L552">
        <f>IF(AND(F552&gt;='Parameter Ranges for Species'!K$13,'Control Data&amp;Habitat Comparison'!F552&lt;='Parameter Ranges for Species'!F$13),1,0)</f>
        <v>1</v>
      </c>
      <c r="M552">
        <f t="shared" si="25"/>
        <v>5</v>
      </c>
      <c r="T552">
        <f>IF(AND(B552&gt;='Parameter Ranges for Species'!G$16,'Control Data&amp;Habitat Comparison'!B552&lt;='Parameter Ranges for Species'!B$16),1,0)</f>
        <v>1</v>
      </c>
      <c r="U552">
        <f>IF(AND(C552&gt;='Parameter Ranges for Species'!H$16,'Control Data&amp;Habitat Comparison'!C552&lt;='Parameter Ranges for Species'!C$16),1,0)</f>
        <v>1</v>
      </c>
      <c r="V552">
        <f>IF(AND(D552&gt;='Parameter Ranges for Species'!I$16,'Control Data&amp;Habitat Comparison'!D552&lt;='Parameter Ranges for Species'!D$16),1,0)</f>
        <v>0</v>
      </c>
      <c r="W552">
        <f>IF(AND(E552&gt;='Parameter Ranges for Species'!J$16,'Control Data&amp;Habitat Comparison'!E552&lt;='Parameter Ranges for Species'!E$16),1,0)</f>
        <v>1</v>
      </c>
      <c r="X552">
        <f>IF(AND(F552&gt;='Parameter Ranges for Species'!K$16,'Control Data&amp;Habitat Comparison'!F552&lt;='Parameter Ranges for Species'!F$16),1,0)</f>
        <v>1</v>
      </c>
      <c r="Y552">
        <f t="shared" si="26"/>
        <v>4</v>
      </c>
      <c r="AF552">
        <f t="shared" si="24"/>
        <v>1</v>
      </c>
    </row>
    <row r="553" spans="1:32" x14ac:dyDescent="0.25">
      <c r="A553" t="s">
        <v>12</v>
      </c>
      <c r="B553">
        <v>26</v>
      </c>
      <c r="C553">
        <v>9.1440000000000007E-2</v>
      </c>
      <c r="D553">
        <v>0.33563805801893881</v>
      </c>
      <c r="E553">
        <v>96</v>
      </c>
      <c r="F553">
        <v>3</v>
      </c>
      <c r="H553">
        <f>IF(AND(B553&gt;='Parameter Ranges for Species'!G$13,'Control Data&amp;Habitat Comparison'!B553&lt;='Parameter Ranges for Species'!B$13),1,0)</f>
        <v>1</v>
      </c>
      <c r="I553">
        <f>IF(AND(C553&gt;='Parameter Ranges for Species'!H$13,'Control Data&amp;Habitat Comparison'!C553&lt;='Parameter Ranges for Species'!C$13),1,0)</f>
        <v>1</v>
      </c>
      <c r="J553">
        <f>IF(AND(D553&gt;='Parameter Ranges for Species'!I$13,'Control Data&amp;Habitat Comparison'!D553&lt;='Parameter Ranges for Species'!D$13),1,0)</f>
        <v>1</v>
      </c>
      <c r="K553">
        <f>IF(AND(E553&gt;='Parameter Ranges for Species'!J$13,'Control Data&amp;Habitat Comparison'!E553&lt;='Parameter Ranges for Species'!E$13),1,0)</f>
        <v>1</v>
      </c>
      <c r="L553">
        <f>IF(AND(F553&gt;='Parameter Ranges for Species'!K$13,'Control Data&amp;Habitat Comparison'!F553&lt;='Parameter Ranges for Species'!F$13),1,0)</f>
        <v>1</v>
      </c>
      <c r="M553">
        <f t="shared" si="25"/>
        <v>5</v>
      </c>
      <c r="T553">
        <f>IF(AND(B553&gt;='Parameter Ranges for Species'!G$16,'Control Data&amp;Habitat Comparison'!B553&lt;='Parameter Ranges for Species'!B$16),1,0)</f>
        <v>1</v>
      </c>
      <c r="U553">
        <f>IF(AND(C553&gt;='Parameter Ranges for Species'!H$16,'Control Data&amp;Habitat Comparison'!C553&lt;='Parameter Ranges for Species'!C$16),1,0)</f>
        <v>1</v>
      </c>
      <c r="V553">
        <f>IF(AND(D553&gt;='Parameter Ranges for Species'!I$16,'Control Data&amp;Habitat Comparison'!D553&lt;='Parameter Ranges for Species'!D$16),1,0)</f>
        <v>1</v>
      </c>
      <c r="W553">
        <f>IF(AND(E553&gt;='Parameter Ranges for Species'!J$16,'Control Data&amp;Habitat Comparison'!E553&lt;='Parameter Ranges for Species'!E$16),1,0)</f>
        <v>1</v>
      </c>
      <c r="X553">
        <f>IF(AND(F553&gt;='Parameter Ranges for Species'!K$16,'Control Data&amp;Habitat Comparison'!F553&lt;='Parameter Ranges for Species'!F$16),1,0)</f>
        <v>1</v>
      </c>
      <c r="Y553">
        <f t="shared" si="26"/>
        <v>5</v>
      </c>
      <c r="AF553">
        <f t="shared" si="24"/>
        <v>1</v>
      </c>
    </row>
    <row r="554" spans="1:32" x14ac:dyDescent="0.25">
      <c r="A554" t="s">
        <v>12</v>
      </c>
      <c r="B554">
        <v>30</v>
      </c>
      <c r="C554">
        <v>9.1440000000000007E-2</v>
      </c>
      <c r="D554">
        <v>0.10912370359236434</v>
      </c>
      <c r="E554">
        <v>96</v>
      </c>
      <c r="F554">
        <v>3</v>
      </c>
      <c r="H554">
        <f>IF(AND(B554&gt;='Parameter Ranges for Species'!G$13,'Control Data&amp;Habitat Comparison'!B554&lt;='Parameter Ranges for Species'!B$13),1,0)</f>
        <v>1</v>
      </c>
      <c r="I554">
        <f>IF(AND(C554&gt;='Parameter Ranges for Species'!H$13,'Control Data&amp;Habitat Comparison'!C554&lt;='Parameter Ranges for Species'!C$13),1,0)</f>
        <v>1</v>
      </c>
      <c r="J554">
        <f>IF(AND(D554&gt;='Parameter Ranges for Species'!I$13,'Control Data&amp;Habitat Comparison'!D554&lt;='Parameter Ranges for Species'!D$13),1,0)</f>
        <v>1</v>
      </c>
      <c r="K554">
        <f>IF(AND(E554&gt;='Parameter Ranges for Species'!J$13,'Control Data&amp;Habitat Comparison'!E554&lt;='Parameter Ranges for Species'!E$13),1,0)</f>
        <v>1</v>
      </c>
      <c r="L554">
        <f>IF(AND(F554&gt;='Parameter Ranges for Species'!K$13,'Control Data&amp;Habitat Comparison'!F554&lt;='Parameter Ranges for Species'!F$13),1,0)</f>
        <v>1</v>
      </c>
      <c r="M554">
        <f t="shared" si="25"/>
        <v>5</v>
      </c>
      <c r="T554">
        <f>IF(AND(B554&gt;='Parameter Ranges for Species'!G$16,'Control Data&amp;Habitat Comparison'!B554&lt;='Parameter Ranges for Species'!B$16),1,0)</f>
        <v>1</v>
      </c>
      <c r="U554">
        <f>IF(AND(C554&gt;='Parameter Ranges for Species'!H$16,'Control Data&amp;Habitat Comparison'!C554&lt;='Parameter Ranges for Species'!C$16),1,0)</f>
        <v>1</v>
      </c>
      <c r="V554">
        <f>IF(AND(D554&gt;='Parameter Ranges for Species'!I$16,'Control Data&amp;Habitat Comparison'!D554&lt;='Parameter Ranges for Species'!D$16),1,0)</f>
        <v>0</v>
      </c>
      <c r="W554">
        <f>IF(AND(E554&gt;='Parameter Ranges for Species'!J$16,'Control Data&amp;Habitat Comparison'!E554&lt;='Parameter Ranges for Species'!E$16),1,0)</f>
        <v>1</v>
      </c>
      <c r="X554">
        <f>IF(AND(F554&gt;='Parameter Ranges for Species'!K$16,'Control Data&amp;Habitat Comparison'!F554&lt;='Parameter Ranges for Species'!F$16),1,0)</f>
        <v>1</v>
      </c>
      <c r="Y554">
        <f t="shared" si="26"/>
        <v>4</v>
      </c>
      <c r="AF554">
        <f t="shared" si="24"/>
        <v>1</v>
      </c>
    </row>
    <row r="555" spans="1:32" x14ac:dyDescent="0.25">
      <c r="A555" t="s">
        <v>12</v>
      </c>
      <c r="B555">
        <v>30</v>
      </c>
      <c r="C555">
        <v>9.1440000000000007E-2</v>
      </c>
      <c r="D555">
        <v>0.23312791222005108</v>
      </c>
      <c r="E555">
        <v>96</v>
      </c>
      <c r="F555">
        <v>4</v>
      </c>
      <c r="H555">
        <f>IF(AND(B555&gt;='Parameter Ranges for Species'!G$13,'Control Data&amp;Habitat Comparison'!B555&lt;='Parameter Ranges for Species'!B$13),1,0)</f>
        <v>1</v>
      </c>
      <c r="I555">
        <f>IF(AND(C555&gt;='Parameter Ranges for Species'!H$13,'Control Data&amp;Habitat Comparison'!C555&lt;='Parameter Ranges for Species'!C$13),1,0)</f>
        <v>1</v>
      </c>
      <c r="J555">
        <f>IF(AND(D555&gt;='Parameter Ranges for Species'!I$13,'Control Data&amp;Habitat Comparison'!D555&lt;='Parameter Ranges for Species'!D$13),1,0)</f>
        <v>1</v>
      </c>
      <c r="K555">
        <f>IF(AND(E555&gt;='Parameter Ranges for Species'!J$13,'Control Data&amp;Habitat Comparison'!E555&lt;='Parameter Ranges for Species'!E$13),1,0)</f>
        <v>1</v>
      </c>
      <c r="L555">
        <f>IF(AND(F555&gt;='Parameter Ranges for Species'!K$13,'Control Data&amp;Habitat Comparison'!F555&lt;='Parameter Ranges for Species'!F$13),1,0)</f>
        <v>1</v>
      </c>
      <c r="M555">
        <f t="shared" si="25"/>
        <v>5</v>
      </c>
      <c r="T555">
        <f>IF(AND(B555&gt;='Parameter Ranges for Species'!G$16,'Control Data&amp;Habitat Comparison'!B555&lt;='Parameter Ranges for Species'!B$16),1,0)</f>
        <v>1</v>
      </c>
      <c r="U555">
        <f>IF(AND(C555&gt;='Parameter Ranges for Species'!H$16,'Control Data&amp;Habitat Comparison'!C555&lt;='Parameter Ranges for Species'!C$16),1,0)</f>
        <v>1</v>
      </c>
      <c r="V555">
        <f>IF(AND(D555&gt;='Parameter Ranges for Species'!I$16,'Control Data&amp;Habitat Comparison'!D555&lt;='Parameter Ranges for Species'!D$16),1,0)</f>
        <v>1</v>
      </c>
      <c r="W555">
        <f>IF(AND(E555&gt;='Parameter Ranges for Species'!J$16,'Control Data&amp;Habitat Comparison'!E555&lt;='Parameter Ranges for Species'!E$16),1,0)</f>
        <v>1</v>
      </c>
      <c r="X555">
        <f>IF(AND(F555&gt;='Parameter Ranges for Species'!K$16,'Control Data&amp;Habitat Comparison'!F555&lt;='Parameter Ranges for Species'!F$16),1,0)</f>
        <v>1</v>
      </c>
      <c r="Y555">
        <f t="shared" si="26"/>
        <v>5</v>
      </c>
      <c r="AF555">
        <f t="shared" si="24"/>
        <v>1</v>
      </c>
    </row>
    <row r="556" spans="1:32" x14ac:dyDescent="0.25">
      <c r="A556" t="s">
        <v>12</v>
      </c>
      <c r="B556">
        <v>29</v>
      </c>
      <c r="C556">
        <v>9.1440000000000007E-2</v>
      </c>
      <c r="D556">
        <v>0.29761010070644817</v>
      </c>
      <c r="E556">
        <v>95</v>
      </c>
      <c r="F556">
        <v>1</v>
      </c>
      <c r="H556">
        <f>IF(AND(B556&gt;='Parameter Ranges for Species'!G$13,'Control Data&amp;Habitat Comparison'!B556&lt;='Parameter Ranges for Species'!B$13),1,0)</f>
        <v>1</v>
      </c>
      <c r="I556">
        <f>IF(AND(C556&gt;='Parameter Ranges for Species'!H$13,'Control Data&amp;Habitat Comparison'!C556&lt;='Parameter Ranges for Species'!C$13),1,0)</f>
        <v>1</v>
      </c>
      <c r="J556">
        <f>IF(AND(D556&gt;='Parameter Ranges for Species'!I$13,'Control Data&amp;Habitat Comparison'!D556&lt;='Parameter Ranges for Species'!D$13),1,0)</f>
        <v>1</v>
      </c>
      <c r="K556">
        <f>IF(AND(E556&gt;='Parameter Ranges for Species'!J$13,'Control Data&amp;Habitat Comparison'!E556&lt;='Parameter Ranges for Species'!E$13),1,0)</f>
        <v>1</v>
      </c>
      <c r="L556">
        <f>IF(AND(F556&gt;='Parameter Ranges for Species'!K$13,'Control Data&amp;Habitat Comparison'!F556&lt;='Parameter Ranges for Species'!F$13),1,0)</f>
        <v>1</v>
      </c>
      <c r="M556">
        <f t="shared" si="25"/>
        <v>5</v>
      </c>
      <c r="T556">
        <f>IF(AND(B556&gt;='Parameter Ranges for Species'!G$16,'Control Data&amp;Habitat Comparison'!B556&lt;='Parameter Ranges for Species'!B$16),1,0)</f>
        <v>1</v>
      </c>
      <c r="U556">
        <f>IF(AND(C556&gt;='Parameter Ranges for Species'!H$16,'Control Data&amp;Habitat Comparison'!C556&lt;='Parameter Ranges for Species'!C$16),1,0)</f>
        <v>1</v>
      </c>
      <c r="V556">
        <f>IF(AND(D556&gt;='Parameter Ranges for Species'!I$16,'Control Data&amp;Habitat Comparison'!D556&lt;='Parameter Ranges for Species'!D$16),1,0)</f>
        <v>1</v>
      </c>
      <c r="W556">
        <f>IF(AND(E556&gt;='Parameter Ranges for Species'!J$16,'Control Data&amp;Habitat Comparison'!E556&lt;='Parameter Ranges for Species'!E$16),1,0)</f>
        <v>1</v>
      </c>
      <c r="X556">
        <f>IF(AND(F556&gt;='Parameter Ranges for Species'!K$16,'Control Data&amp;Habitat Comparison'!F556&lt;='Parameter Ranges for Species'!F$16),1,0)</f>
        <v>1</v>
      </c>
      <c r="Y556">
        <f t="shared" si="26"/>
        <v>5</v>
      </c>
      <c r="AF556">
        <f t="shared" si="24"/>
        <v>1</v>
      </c>
    </row>
    <row r="557" spans="1:32" x14ac:dyDescent="0.25">
      <c r="A557" t="s">
        <v>12</v>
      </c>
      <c r="B557">
        <v>29</v>
      </c>
      <c r="C557">
        <v>0</v>
      </c>
      <c r="D557">
        <v>0.14053810311137832</v>
      </c>
      <c r="E557">
        <v>96</v>
      </c>
      <c r="F557">
        <v>1</v>
      </c>
      <c r="H557">
        <f>IF(AND(B557&gt;='Parameter Ranges for Species'!G$13,'Control Data&amp;Habitat Comparison'!B557&lt;='Parameter Ranges for Species'!B$13),1,0)</f>
        <v>1</v>
      </c>
      <c r="I557">
        <f>IF(AND(C557&gt;='Parameter Ranges for Species'!H$13,'Control Data&amp;Habitat Comparison'!C557&lt;='Parameter Ranges for Species'!C$13),1,0)</f>
        <v>1</v>
      </c>
      <c r="J557">
        <f>IF(AND(D557&gt;='Parameter Ranges for Species'!I$13,'Control Data&amp;Habitat Comparison'!D557&lt;='Parameter Ranges for Species'!D$13),1,0)</f>
        <v>1</v>
      </c>
      <c r="K557">
        <f>IF(AND(E557&gt;='Parameter Ranges for Species'!J$13,'Control Data&amp;Habitat Comparison'!E557&lt;='Parameter Ranges for Species'!E$13),1,0)</f>
        <v>1</v>
      </c>
      <c r="L557">
        <f>IF(AND(F557&gt;='Parameter Ranges for Species'!K$13,'Control Data&amp;Habitat Comparison'!F557&lt;='Parameter Ranges for Species'!F$13),1,0)</f>
        <v>1</v>
      </c>
      <c r="M557">
        <f t="shared" si="25"/>
        <v>5</v>
      </c>
      <c r="T557">
        <f>IF(AND(B557&gt;='Parameter Ranges for Species'!G$16,'Control Data&amp;Habitat Comparison'!B557&lt;='Parameter Ranges for Species'!B$16),1,0)</f>
        <v>1</v>
      </c>
      <c r="U557">
        <f>IF(AND(C557&gt;='Parameter Ranges for Species'!H$16,'Control Data&amp;Habitat Comparison'!C557&lt;='Parameter Ranges for Species'!C$16),1,0)</f>
        <v>1</v>
      </c>
      <c r="V557">
        <f>IF(AND(D557&gt;='Parameter Ranges for Species'!I$16,'Control Data&amp;Habitat Comparison'!D557&lt;='Parameter Ranges for Species'!D$16),1,0)</f>
        <v>1</v>
      </c>
      <c r="W557">
        <f>IF(AND(E557&gt;='Parameter Ranges for Species'!J$16,'Control Data&amp;Habitat Comparison'!E557&lt;='Parameter Ranges for Species'!E$16),1,0)</f>
        <v>1</v>
      </c>
      <c r="X557">
        <f>IF(AND(F557&gt;='Parameter Ranges for Species'!K$16,'Control Data&amp;Habitat Comparison'!F557&lt;='Parameter Ranges for Species'!F$16),1,0)</f>
        <v>1</v>
      </c>
      <c r="Y557">
        <f t="shared" si="26"/>
        <v>5</v>
      </c>
      <c r="AF557">
        <f t="shared" si="24"/>
        <v>1</v>
      </c>
    </row>
    <row r="558" spans="1:32" x14ac:dyDescent="0.25">
      <c r="A558" t="s">
        <v>12</v>
      </c>
      <c r="B558">
        <v>18</v>
      </c>
      <c r="C558">
        <v>0.12192000000000001</v>
      </c>
      <c r="D558">
        <v>0.30918382684503232</v>
      </c>
      <c r="E558">
        <v>94</v>
      </c>
      <c r="F558">
        <v>1</v>
      </c>
      <c r="H558">
        <f>IF(AND(B558&gt;='Parameter Ranges for Species'!G$13,'Control Data&amp;Habitat Comparison'!B558&lt;='Parameter Ranges for Species'!B$13),1,0)</f>
        <v>1</v>
      </c>
      <c r="I558">
        <f>IF(AND(C558&gt;='Parameter Ranges for Species'!H$13,'Control Data&amp;Habitat Comparison'!C558&lt;='Parameter Ranges for Species'!C$13),1,0)</f>
        <v>1</v>
      </c>
      <c r="J558">
        <f>IF(AND(D558&gt;='Parameter Ranges for Species'!I$13,'Control Data&amp;Habitat Comparison'!D558&lt;='Parameter Ranges for Species'!D$13),1,0)</f>
        <v>1</v>
      </c>
      <c r="K558">
        <f>IF(AND(E558&gt;='Parameter Ranges for Species'!J$13,'Control Data&amp;Habitat Comparison'!E558&lt;='Parameter Ranges for Species'!E$13),1,0)</f>
        <v>1</v>
      </c>
      <c r="L558">
        <f>IF(AND(F558&gt;='Parameter Ranges for Species'!K$13,'Control Data&amp;Habitat Comparison'!F558&lt;='Parameter Ranges for Species'!F$13),1,0)</f>
        <v>1</v>
      </c>
      <c r="M558">
        <f t="shared" si="25"/>
        <v>5</v>
      </c>
      <c r="T558">
        <f>IF(AND(B558&gt;='Parameter Ranges for Species'!G$16,'Control Data&amp;Habitat Comparison'!B558&lt;='Parameter Ranges for Species'!B$16),1,0)</f>
        <v>1</v>
      </c>
      <c r="U558">
        <f>IF(AND(C558&gt;='Parameter Ranges for Species'!H$16,'Control Data&amp;Habitat Comparison'!C558&lt;='Parameter Ranges for Species'!C$16),1,0)</f>
        <v>1</v>
      </c>
      <c r="V558">
        <f>IF(AND(D558&gt;='Parameter Ranges for Species'!I$16,'Control Data&amp;Habitat Comparison'!D558&lt;='Parameter Ranges for Species'!D$16),1,0)</f>
        <v>1</v>
      </c>
      <c r="W558">
        <f>IF(AND(E558&gt;='Parameter Ranges for Species'!J$16,'Control Data&amp;Habitat Comparison'!E558&lt;='Parameter Ranges for Species'!E$16),1,0)</f>
        <v>1</v>
      </c>
      <c r="X558">
        <f>IF(AND(F558&gt;='Parameter Ranges for Species'!K$16,'Control Data&amp;Habitat Comparison'!F558&lt;='Parameter Ranges for Species'!F$16),1,0)</f>
        <v>1</v>
      </c>
      <c r="Y558">
        <f t="shared" si="26"/>
        <v>5</v>
      </c>
      <c r="AF558">
        <f t="shared" si="24"/>
        <v>1</v>
      </c>
    </row>
    <row r="559" spans="1:32" x14ac:dyDescent="0.25">
      <c r="A559" t="s">
        <v>12</v>
      </c>
      <c r="B559">
        <v>19</v>
      </c>
      <c r="C559">
        <v>0.12192000000000001</v>
      </c>
      <c r="D559">
        <v>0.37862618367653689</v>
      </c>
      <c r="E559">
        <v>94</v>
      </c>
      <c r="F559">
        <v>1</v>
      </c>
      <c r="H559">
        <f>IF(AND(B559&gt;='Parameter Ranges for Species'!G$13,'Control Data&amp;Habitat Comparison'!B559&lt;='Parameter Ranges for Species'!B$13),1,0)</f>
        <v>1</v>
      </c>
      <c r="I559">
        <f>IF(AND(C559&gt;='Parameter Ranges for Species'!H$13,'Control Data&amp;Habitat Comparison'!C559&lt;='Parameter Ranges for Species'!C$13),1,0)</f>
        <v>1</v>
      </c>
      <c r="J559">
        <f>IF(AND(D559&gt;='Parameter Ranges for Species'!I$13,'Control Data&amp;Habitat Comparison'!D559&lt;='Parameter Ranges for Species'!D$13),1,0)</f>
        <v>1</v>
      </c>
      <c r="K559">
        <f>IF(AND(E559&gt;='Parameter Ranges for Species'!J$13,'Control Data&amp;Habitat Comparison'!E559&lt;='Parameter Ranges for Species'!E$13),1,0)</f>
        <v>1</v>
      </c>
      <c r="L559">
        <f>IF(AND(F559&gt;='Parameter Ranges for Species'!K$13,'Control Data&amp;Habitat Comparison'!F559&lt;='Parameter Ranges for Species'!F$13),1,0)</f>
        <v>1</v>
      </c>
      <c r="M559">
        <f t="shared" si="25"/>
        <v>5</v>
      </c>
      <c r="T559">
        <f>IF(AND(B559&gt;='Parameter Ranges for Species'!G$16,'Control Data&amp;Habitat Comparison'!B559&lt;='Parameter Ranges for Species'!B$16),1,0)</f>
        <v>1</v>
      </c>
      <c r="U559">
        <f>IF(AND(C559&gt;='Parameter Ranges for Species'!H$16,'Control Data&amp;Habitat Comparison'!C559&lt;='Parameter Ranges for Species'!C$16),1,0)</f>
        <v>1</v>
      </c>
      <c r="V559">
        <f>IF(AND(D559&gt;='Parameter Ranges for Species'!I$16,'Control Data&amp;Habitat Comparison'!D559&lt;='Parameter Ranges for Species'!D$16),1,0)</f>
        <v>1</v>
      </c>
      <c r="W559">
        <f>IF(AND(E559&gt;='Parameter Ranges for Species'!J$16,'Control Data&amp;Habitat Comparison'!E559&lt;='Parameter Ranges for Species'!E$16),1,0)</f>
        <v>1</v>
      </c>
      <c r="X559">
        <f>IF(AND(F559&gt;='Parameter Ranges for Species'!K$16,'Control Data&amp;Habitat Comparison'!F559&lt;='Parameter Ranges for Species'!F$16),1,0)</f>
        <v>1</v>
      </c>
      <c r="Y559">
        <f t="shared" si="26"/>
        <v>5</v>
      </c>
      <c r="AF559">
        <f t="shared" si="24"/>
        <v>1</v>
      </c>
    </row>
    <row r="560" spans="1:32" x14ac:dyDescent="0.25">
      <c r="A560" t="s">
        <v>12</v>
      </c>
      <c r="B560">
        <v>10</v>
      </c>
      <c r="C560">
        <v>0.12192000000000001</v>
      </c>
      <c r="D560">
        <v>0.10251014579888772</v>
      </c>
      <c r="E560">
        <v>96</v>
      </c>
      <c r="F560">
        <v>4</v>
      </c>
      <c r="H560">
        <f>IF(AND(B560&gt;='Parameter Ranges for Species'!G$13,'Control Data&amp;Habitat Comparison'!B560&lt;='Parameter Ranges for Species'!B$13),1,0)</f>
        <v>1</v>
      </c>
      <c r="I560">
        <f>IF(AND(C560&gt;='Parameter Ranges for Species'!H$13,'Control Data&amp;Habitat Comparison'!C560&lt;='Parameter Ranges for Species'!C$13),1,0)</f>
        <v>1</v>
      </c>
      <c r="J560">
        <f>IF(AND(D560&gt;='Parameter Ranges for Species'!I$13,'Control Data&amp;Habitat Comparison'!D560&lt;='Parameter Ranges for Species'!D$13),1,0)</f>
        <v>1</v>
      </c>
      <c r="K560">
        <f>IF(AND(E560&gt;='Parameter Ranges for Species'!J$13,'Control Data&amp;Habitat Comparison'!E560&lt;='Parameter Ranges for Species'!E$13),1,0)</f>
        <v>1</v>
      </c>
      <c r="L560">
        <f>IF(AND(F560&gt;='Parameter Ranges for Species'!K$13,'Control Data&amp;Habitat Comparison'!F560&lt;='Parameter Ranges for Species'!F$13),1,0)</f>
        <v>1</v>
      </c>
      <c r="M560">
        <f t="shared" si="25"/>
        <v>5</v>
      </c>
      <c r="T560">
        <f>IF(AND(B560&gt;='Parameter Ranges for Species'!G$16,'Control Data&amp;Habitat Comparison'!B560&lt;='Parameter Ranges for Species'!B$16),1,0)</f>
        <v>1</v>
      </c>
      <c r="U560">
        <f>IF(AND(C560&gt;='Parameter Ranges for Species'!H$16,'Control Data&amp;Habitat Comparison'!C560&lt;='Parameter Ranges for Species'!C$16),1,0)</f>
        <v>1</v>
      </c>
      <c r="V560">
        <f>IF(AND(D560&gt;='Parameter Ranges for Species'!I$16,'Control Data&amp;Habitat Comparison'!D560&lt;='Parameter Ranges for Species'!D$16),1,0)</f>
        <v>0</v>
      </c>
      <c r="W560">
        <f>IF(AND(E560&gt;='Parameter Ranges for Species'!J$16,'Control Data&amp;Habitat Comparison'!E560&lt;='Parameter Ranges for Species'!E$16),1,0)</f>
        <v>1</v>
      </c>
      <c r="X560">
        <f>IF(AND(F560&gt;='Parameter Ranges for Species'!K$16,'Control Data&amp;Habitat Comparison'!F560&lt;='Parameter Ranges for Species'!F$16),1,0)</f>
        <v>1</v>
      </c>
      <c r="Y560">
        <f t="shared" si="26"/>
        <v>4</v>
      </c>
      <c r="AF560">
        <f t="shared" si="24"/>
        <v>1</v>
      </c>
    </row>
    <row r="561" spans="1:33" x14ac:dyDescent="0.25">
      <c r="A561" t="s">
        <v>12</v>
      </c>
      <c r="B561">
        <v>14.5</v>
      </c>
      <c r="C561">
        <v>0.12192000000000001</v>
      </c>
      <c r="D561">
        <v>0.38689313091838268</v>
      </c>
      <c r="E561">
        <v>93</v>
      </c>
      <c r="F561">
        <v>1</v>
      </c>
      <c r="H561">
        <f>IF(AND(B561&gt;='Parameter Ranges for Species'!G$13,'Control Data&amp;Habitat Comparison'!B561&lt;='Parameter Ranges for Species'!B$13),1,0)</f>
        <v>1</v>
      </c>
      <c r="I561">
        <f>IF(AND(C561&gt;='Parameter Ranges for Species'!H$13,'Control Data&amp;Habitat Comparison'!C561&lt;='Parameter Ranges for Species'!C$13),1,0)</f>
        <v>1</v>
      </c>
      <c r="J561">
        <f>IF(AND(D561&gt;='Parameter Ranges for Species'!I$13,'Control Data&amp;Habitat Comparison'!D561&lt;='Parameter Ranges for Species'!D$13),1,0)</f>
        <v>1</v>
      </c>
      <c r="K561">
        <f>IF(AND(E561&gt;='Parameter Ranges for Species'!J$13,'Control Data&amp;Habitat Comparison'!E561&lt;='Parameter Ranges for Species'!E$13),1,0)</f>
        <v>1</v>
      </c>
      <c r="L561">
        <f>IF(AND(F561&gt;='Parameter Ranges for Species'!K$13,'Control Data&amp;Habitat Comparison'!F561&lt;='Parameter Ranges for Species'!F$13),1,0)</f>
        <v>1</v>
      </c>
      <c r="M561">
        <f t="shared" si="25"/>
        <v>5</v>
      </c>
      <c r="T561">
        <f>IF(AND(B561&gt;='Parameter Ranges for Species'!G$16,'Control Data&amp;Habitat Comparison'!B561&lt;='Parameter Ranges for Species'!B$16),1,0)</f>
        <v>1</v>
      </c>
      <c r="U561">
        <f>IF(AND(C561&gt;='Parameter Ranges for Species'!H$16,'Control Data&amp;Habitat Comparison'!C561&lt;='Parameter Ranges for Species'!C$16),1,0)</f>
        <v>1</v>
      </c>
      <c r="V561">
        <f>IF(AND(D561&gt;='Parameter Ranges for Species'!I$16,'Control Data&amp;Habitat Comparison'!D561&lt;='Parameter Ranges for Species'!D$16),1,0)</f>
        <v>1</v>
      </c>
      <c r="W561">
        <f>IF(AND(E561&gt;='Parameter Ranges for Species'!J$16,'Control Data&amp;Habitat Comparison'!E561&lt;='Parameter Ranges for Species'!E$16),1,0)</f>
        <v>1</v>
      </c>
      <c r="X561">
        <f>IF(AND(F561&gt;='Parameter Ranges for Species'!K$16,'Control Data&amp;Habitat Comparison'!F561&lt;='Parameter Ranges for Species'!F$16),1,0)</f>
        <v>1</v>
      </c>
      <c r="Y561">
        <f t="shared" si="26"/>
        <v>5</v>
      </c>
      <c r="AF561">
        <f t="shared" si="24"/>
        <v>1</v>
      </c>
    </row>
    <row r="562" spans="1:33" x14ac:dyDescent="0.25">
      <c r="A562" t="s">
        <v>16</v>
      </c>
      <c r="B562">
        <v>53</v>
      </c>
      <c r="C562">
        <v>6.0960000000000007E-2</v>
      </c>
      <c r="D562">
        <v>0.24665796462168613</v>
      </c>
      <c r="E562">
        <v>84</v>
      </c>
      <c r="F562">
        <v>1</v>
      </c>
      <c r="H562">
        <f>IF(AND(B562&gt;='Parameter Ranges for Species'!G$9,'Control Data&amp;Habitat Comparison'!B562&lt;='Parameter Ranges for Species'!B$9),1,0)</f>
        <v>0</v>
      </c>
      <c r="I562">
        <f>IF(AND(C562&gt;='Parameter Ranges for Species'!H$9,'Control Data&amp;Habitat Comparison'!C562&lt;='Parameter Ranges for Species'!C$9),1,0)</f>
        <v>1</v>
      </c>
      <c r="J562">
        <f>IF(AND(D562&gt;='Parameter Ranges for Species'!I$9,'Control Data&amp;Habitat Comparison'!D562&lt;='Parameter Ranges for Species'!D$9),1,0)</f>
        <v>1</v>
      </c>
      <c r="K562">
        <f>IF(AND(E562&gt;='Parameter Ranges for Species'!J$9,'Control Data&amp;Habitat Comparison'!E562&lt;='Parameter Ranges for Species'!E$9),1,0)</f>
        <v>1</v>
      </c>
      <c r="L562">
        <f>IF(AND(F562&gt;='Parameter Ranges for Species'!K$9,'Control Data&amp;Habitat Comparison'!F562&lt;='Parameter Ranges for Species'!F$9),1,0)</f>
        <v>1</v>
      </c>
      <c r="M562">
        <f t="shared" si="25"/>
        <v>4</v>
      </c>
      <c r="N562">
        <f>COUNTIF($M562:$M601,5)</f>
        <v>6</v>
      </c>
      <c r="O562">
        <f>COUNTIF($M562:$M601,4)</f>
        <v>27</v>
      </c>
      <c r="P562">
        <f>COUNTIF($M562:$M601,3)</f>
        <v>6</v>
      </c>
      <c r="Q562">
        <f>COUNTIF($M562:$M601,2)</f>
        <v>1</v>
      </c>
      <c r="R562">
        <f>COUNTIF($M562:$M601,1)</f>
        <v>0</v>
      </c>
      <c r="S562">
        <f>COUNTIF($M562:$M601,0)</f>
        <v>0</v>
      </c>
      <c r="T562">
        <f>IF(AND(B562&gt;='Parameter Ranges for Species'!G$17,'Control Data&amp;Habitat Comparison'!B562&lt;='Parameter Ranges for Species'!B$17),1,0)</f>
        <v>1</v>
      </c>
      <c r="U562">
        <f>IF(AND(C562&gt;='Parameter Ranges for Species'!H$17,'Control Data&amp;Habitat Comparison'!C562&lt;='Parameter Ranges for Species'!C$17),1,0)</f>
        <v>1</v>
      </c>
      <c r="V562">
        <f>IF(AND(D562&gt;='Parameter Ranges for Species'!I$17,'Control Data&amp;Habitat Comparison'!D562&lt;='Parameter Ranges for Species'!D$17),1,0)</f>
        <v>1</v>
      </c>
      <c r="W562">
        <f>IF(AND(E562&gt;='Parameter Ranges for Species'!J$17,'Control Data&amp;Habitat Comparison'!E562&lt;='Parameter Ranges for Species'!E$17),1,0)</f>
        <v>1</v>
      </c>
      <c r="X562">
        <f>IF(AND(F562&gt;='Parameter Ranges for Species'!K$17,'Control Data&amp;Habitat Comparison'!F562&lt;='Parameter Ranges for Species'!F$17),1,0)</f>
        <v>1</v>
      </c>
      <c r="Y562">
        <f t="shared" si="26"/>
        <v>5</v>
      </c>
      <c r="Z562">
        <f>COUNTIF($Y562:$Y601,5)</f>
        <v>16</v>
      </c>
      <c r="AA562">
        <f>COUNTIF($Y562:$Y601,4)</f>
        <v>20</v>
      </c>
      <c r="AB562">
        <f>COUNTIF($Y562:$Y601,3)</f>
        <v>4</v>
      </c>
      <c r="AC562">
        <f>COUNTIF($Y562:$Y601,2)</f>
        <v>0</v>
      </c>
      <c r="AD562">
        <f>COUNTIF($Y562:$Y601,1)</f>
        <v>0</v>
      </c>
      <c r="AE562">
        <f>COUNTIF($Y562:$Y601,0)</f>
        <v>0</v>
      </c>
      <c r="AF562">
        <f t="shared" si="24"/>
        <v>1</v>
      </c>
      <c r="AG562">
        <f>SUM(AF562:AF601)</f>
        <v>31</v>
      </c>
    </row>
    <row r="563" spans="1:33" x14ac:dyDescent="0.25">
      <c r="A563" t="s">
        <v>16</v>
      </c>
      <c r="B563">
        <v>45</v>
      </c>
      <c r="C563">
        <v>0.18288000000000001</v>
      </c>
      <c r="D563">
        <v>0.23315479137597336</v>
      </c>
      <c r="E563">
        <v>90</v>
      </c>
      <c r="F563">
        <v>5</v>
      </c>
      <c r="H563">
        <f>IF(AND(B563&gt;='Parameter Ranges for Species'!G$9,'Control Data&amp;Habitat Comparison'!B563&lt;='Parameter Ranges for Species'!B$9),1,0)</f>
        <v>0</v>
      </c>
      <c r="I563">
        <f>IF(AND(C563&gt;='Parameter Ranges for Species'!H$9,'Control Data&amp;Habitat Comparison'!C563&lt;='Parameter Ranges for Species'!C$9),1,0)</f>
        <v>1</v>
      </c>
      <c r="J563">
        <f>IF(AND(D563&gt;='Parameter Ranges for Species'!I$9,'Control Data&amp;Habitat Comparison'!D563&lt;='Parameter Ranges for Species'!D$9),1,0)</f>
        <v>1</v>
      </c>
      <c r="K563">
        <f>IF(AND(E563&gt;='Parameter Ranges for Species'!J$9,'Control Data&amp;Habitat Comparison'!E563&lt;='Parameter Ranges for Species'!E$9),1,0)</f>
        <v>1</v>
      </c>
      <c r="L563">
        <f>IF(AND(F563&gt;='Parameter Ranges for Species'!K$9,'Control Data&amp;Habitat Comparison'!F563&lt;='Parameter Ranges for Species'!F$9),1,0)</f>
        <v>1</v>
      </c>
      <c r="M563">
        <f t="shared" si="25"/>
        <v>4</v>
      </c>
      <c r="T563">
        <f>IF(AND(B563&gt;='Parameter Ranges for Species'!G$17,'Control Data&amp;Habitat Comparison'!B563&lt;='Parameter Ranges for Species'!B$17),1,0)</f>
        <v>1</v>
      </c>
      <c r="U563">
        <f>IF(AND(C563&gt;='Parameter Ranges for Species'!H$17,'Control Data&amp;Habitat Comparison'!C563&lt;='Parameter Ranges for Species'!C$17),1,0)</f>
        <v>1</v>
      </c>
      <c r="V563">
        <f>IF(AND(D563&gt;='Parameter Ranges for Species'!I$17,'Control Data&amp;Habitat Comparison'!D563&lt;='Parameter Ranges for Species'!D$17),1,0)</f>
        <v>1</v>
      </c>
      <c r="W563">
        <f>IF(AND(E563&gt;='Parameter Ranges for Species'!J$17,'Control Data&amp;Habitat Comparison'!E563&lt;='Parameter Ranges for Species'!E$17),1,0)</f>
        <v>1</v>
      </c>
      <c r="X563">
        <f>IF(AND(F563&gt;='Parameter Ranges for Species'!K$17,'Control Data&amp;Habitat Comparison'!F563&lt;='Parameter Ranges for Species'!F$17),1,0)</f>
        <v>1</v>
      </c>
      <c r="Y563">
        <f t="shared" si="26"/>
        <v>5</v>
      </c>
      <c r="AF563">
        <f t="shared" si="24"/>
        <v>1</v>
      </c>
    </row>
    <row r="564" spans="1:33" x14ac:dyDescent="0.25">
      <c r="A564" t="s">
        <v>16</v>
      </c>
      <c r="B564">
        <v>61</v>
      </c>
      <c r="C564">
        <v>3.0480000000000004E-2</v>
      </c>
      <c r="D564">
        <v>0.29166854210739523</v>
      </c>
      <c r="E564">
        <v>89</v>
      </c>
      <c r="F564">
        <v>1</v>
      </c>
      <c r="H564">
        <f>IF(AND(B564&gt;='Parameter Ranges for Species'!G$9,'Control Data&amp;Habitat Comparison'!B564&lt;='Parameter Ranges for Species'!B$9),1,0)</f>
        <v>0</v>
      </c>
      <c r="I564">
        <f>IF(AND(C564&gt;='Parameter Ranges for Species'!H$9,'Control Data&amp;Habitat Comparison'!C564&lt;='Parameter Ranges for Species'!C$9),1,0)</f>
        <v>1</v>
      </c>
      <c r="J564">
        <f>IF(AND(D564&gt;='Parameter Ranges for Species'!I$9,'Control Data&amp;Habitat Comparison'!D564&lt;='Parameter Ranges for Species'!D$9),1,0)</f>
        <v>1</v>
      </c>
      <c r="K564">
        <f>IF(AND(E564&gt;='Parameter Ranges for Species'!J$9,'Control Data&amp;Habitat Comparison'!E564&lt;='Parameter Ranges for Species'!E$9),1,0)</f>
        <v>1</v>
      </c>
      <c r="L564">
        <f>IF(AND(F564&gt;='Parameter Ranges for Species'!K$9,'Control Data&amp;Habitat Comparison'!F564&lt;='Parameter Ranges for Species'!F$9),1,0)</f>
        <v>1</v>
      </c>
      <c r="M564">
        <f t="shared" si="25"/>
        <v>4</v>
      </c>
      <c r="T564">
        <f>IF(AND(B564&gt;='Parameter Ranges for Species'!G$17,'Control Data&amp;Habitat Comparison'!B564&lt;='Parameter Ranges for Species'!B$17),1,0)</f>
        <v>0</v>
      </c>
      <c r="U564">
        <f>IF(AND(C564&gt;='Parameter Ranges for Species'!H$17,'Control Data&amp;Habitat Comparison'!C564&lt;='Parameter Ranges for Species'!C$17),1,0)</f>
        <v>0</v>
      </c>
      <c r="V564">
        <f>IF(AND(D564&gt;='Parameter Ranges for Species'!I$17,'Control Data&amp;Habitat Comparison'!D564&lt;='Parameter Ranges for Species'!D$17),1,0)</f>
        <v>1</v>
      </c>
      <c r="W564">
        <f>IF(AND(E564&gt;='Parameter Ranges for Species'!J$17,'Control Data&amp;Habitat Comparison'!E564&lt;='Parameter Ranges for Species'!E$17),1,0)</f>
        <v>1</v>
      </c>
      <c r="X564">
        <f>IF(AND(F564&gt;='Parameter Ranges for Species'!K$17,'Control Data&amp;Habitat Comparison'!F564&lt;='Parameter Ranges for Species'!F$17),1,0)</f>
        <v>1</v>
      </c>
      <c r="Y564">
        <f t="shared" si="26"/>
        <v>3</v>
      </c>
      <c r="AF564">
        <f t="shared" si="24"/>
        <v>0</v>
      </c>
    </row>
    <row r="565" spans="1:33" x14ac:dyDescent="0.25">
      <c r="A565" t="s">
        <v>16</v>
      </c>
      <c r="B565">
        <v>85</v>
      </c>
      <c r="C565">
        <v>0.36576000000000003</v>
      </c>
      <c r="D565">
        <v>0.46720979430166093</v>
      </c>
      <c r="E565">
        <v>89</v>
      </c>
      <c r="F565">
        <v>3</v>
      </c>
      <c r="H565">
        <f>IF(AND(B565&gt;='Parameter Ranges for Species'!G$9,'Control Data&amp;Habitat Comparison'!B565&lt;='Parameter Ranges for Species'!B$9),1,0)</f>
        <v>0</v>
      </c>
      <c r="I565">
        <f>IF(AND(C565&gt;='Parameter Ranges for Species'!H$9,'Control Data&amp;Habitat Comparison'!C565&lt;='Parameter Ranges for Species'!C$9),1,0)</f>
        <v>1</v>
      </c>
      <c r="J565">
        <f>IF(AND(D565&gt;='Parameter Ranges for Species'!I$9,'Control Data&amp;Habitat Comparison'!D565&lt;='Parameter Ranges for Species'!D$9),1,0)</f>
        <v>1</v>
      </c>
      <c r="K565">
        <f>IF(AND(E565&gt;='Parameter Ranges for Species'!J$9,'Control Data&amp;Habitat Comparison'!E565&lt;='Parameter Ranges for Species'!E$9),1,0)</f>
        <v>1</v>
      </c>
      <c r="L565">
        <f>IF(AND(F565&gt;='Parameter Ranges for Species'!K$9,'Control Data&amp;Habitat Comparison'!F565&lt;='Parameter Ranges for Species'!F$9),1,0)</f>
        <v>1</v>
      </c>
      <c r="M565">
        <f t="shared" si="25"/>
        <v>4</v>
      </c>
      <c r="T565">
        <f>IF(AND(B565&gt;='Parameter Ranges for Species'!G$17,'Control Data&amp;Habitat Comparison'!B565&lt;='Parameter Ranges for Species'!B$17),1,0)</f>
        <v>0</v>
      </c>
      <c r="U565">
        <f>IF(AND(C565&gt;='Parameter Ranges for Species'!H$17,'Control Data&amp;Habitat Comparison'!C565&lt;='Parameter Ranges for Species'!C$17),1,0)</f>
        <v>1</v>
      </c>
      <c r="V565">
        <f>IF(AND(D565&gt;='Parameter Ranges for Species'!I$17,'Control Data&amp;Habitat Comparison'!D565&lt;='Parameter Ranges for Species'!D$17),1,0)</f>
        <v>1</v>
      </c>
      <c r="W565">
        <f>IF(AND(E565&gt;='Parameter Ranges for Species'!J$17,'Control Data&amp;Habitat Comparison'!E565&lt;='Parameter Ranges for Species'!E$17),1,0)</f>
        <v>1</v>
      </c>
      <c r="X565">
        <f>IF(AND(F565&gt;='Parameter Ranges for Species'!K$17,'Control Data&amp;Habitat Comparison'!F565&lt;='Parameter Ranges for Species'!F$17),1,0)</f>
        <v>1</v>
      </c>
      <c r="Y565">
        <f t="shared" si="26"/>
        <v>4</v>
      </c>
      <c r="AF565">
        <f t="shared" si="24"/>
        <v>1</v>
      </c>
    </row>
    <row r="566" spans="1:33" x14ac:dyDescent="0.25">
      <c r="A566" t="s">
        <v>16</v>
      </c>
      <c r="B566">
        <v>73</v>
      </c>
      <c r="C566">
        <v>0.21335999999999999</v>
      </c>
      <c r="D566">
        <v>0.32227573479767746</v>
      </c>
      <c r="E566">
        <v>87</v>
      </c>
      <c r="F566">
        <v>3</v>
      </c>
      <c r="H566">
        <f>IF(AND(B566&gt;='Parameter Ranges for Species'!G$9,'Control Data&amp;Habitat Comparison'!B566&lt;='Parameter Ranges for Species'!B$9),1,0)</f>
        <v>0</v>
      </c>
      <c r="I566">
        <f>IF(AND(C566&gt;='Parameter Ranges for Species'!H$9,'Control Data&amp;Habitat Comparison'!C566&lt;='Parameter Ranges for Species'!C$9),1,0)</f>
        <v>1</v>
      </c>
      <c r="J566">
        <f>IF(AND(D566&gt;='Parameter Ranges for Species'!I$9,'Control Data&amp;Habitat Comparison'!D566&lt;='Parameter Ranges for Species'!D$9),1,0)</f>
        <v>1</v>
      </c>
      <c r="K566">
        <f>IF(AND(E566&gt;='Parameter Ranges for Species'!J$9,'Control Data&amp;Habitat Comparison'!E566&lt;='Parameter Ranges for Species'!E$9),1,0)</f>
        <v>1</v>
      </c>
      <c r="L566">
        <f>IF(AND(F566&gt;='Parameter Ranges for Species'!K$9,'Control Data&amp;Habitat Comparison'!F566&lt;='Parameter Ranges for Species'!F$9),1,0)</f>
        <v>1</v>
      </c>
      <c r="M566">
        <f t="shared" si="25"/>
        <v>4</v>
      </c>
      <c r="T566">
        <f>IF(AND(B566&gt;='Parameter Ranges for Species'!G$17,'Control Data&amp;Habitat Comparison'!B566&lt;='Parameter Ranges for Species'!B$17),1,0)</f>
        <v>0</v>
      </c>
      <c r="U566">
        <f>IF(AND(C566&gt;='Parameter Ranges for Species'!H$17,'Control Data&amp;Habitat Comparison'!C566&lt;='Parameter Ranges for Species'!C$17),1,0)</f>
        <v>1</v>
      </c>
      <c r="V566">
        <f>IF(AND(D566&gt;='Parameter Ranges for Species'!I$17,'Control Data&amp;Habitat Comparison'!D566&lt;='Parameter Ranges for Species'!D$17),1,0)</f>
        <v>1</v>
      </c>
      <c r="W566">
        <f>IF(AND(E566&gt;='Parameter Ranges for Species'!J$17,'Control Data&amp;Habitat Comparison'!E566&lt;='Parameter Ranges for Species'!E$17),1,0)</f>
        <v>1</v>
      </c>
      <c r="X566">
        <f>IF(AND(F566&gt;='Parameter Ranges for Species'!K$17,'Control Data&amp;Habitat Comparison'!F566&lt;='Parameter Ranges for Species'!F$17),1,0)</f>
        <v>1</v>
      </c>
      <c r="Y566">
        <f t="shared" si="26"/>
        <v>4</v>
      </c>
      <c r="AF566">
        <f t="shared" si="24"/>
        <v>1</v>
      </c>
    </row>
    <row r="567" spans="1:33" x14ac:dyDescent="0.25">
      <c r="A567" t="s">
        <v>16</v>
      </c>
      <c r="B567">
        <v>74</v>
      </c>
      <c r="C567">
        <v>0.18288000000000001</v>
      </c>
      <c r="D567">
        <v>0.43480217851195035</v>
      </c>
      <c r="E567">
        <v>85</v>
      </c>
      <c r="F567">
        <v>3</v>
      </c>
      <c r="H567">
        <f>IF(AND(B567&gt;='Parameter Ranges for Species'!G$9,'Control Data&amp;Habitat Comparison'!B567&lt;='Parameter Ranges for Species'!B$9),1,0)</f>
        <v>0</v>
      </c>
      <c r="I567">
        <f>IF(AND(C567&gt;='Parameter Ranges for Species'!H$9,'Control Data&amp;Habitat Comparison'!C567&lt;='Parameter Ranges for Species'!C$9),1,0)</f>
        <v>1</v>
      </c>
      <c r="J567">
        <f>IF(AND(D567&gt;='Parameter Ranges for Species'!I$9,'Control Data&amp;Habitat Comparison'!D567&lt;='Parameter Ranges for Species'!D$9),1,0)</f>
        <v>1</v>
      </c>
      <c r="K567">
        <f>IF(AND(E567&gt;='Parameter Ranges for Species'!J$9,'Control Data&amp;Habitat Comparison'!E567&lt;='Parameter Ranges for Species'!E$9),1,0)</f>
        <v>1</v>
      </c>
      <c r="L567">
        <f>IF(AND(F567&gt;='Parameter Ranges for Species'!K$9,'Control Data&amp;Habitat Comparison'!F567&lt;='Parameter Ranges for Species'!F$9),1,0)</f>
        <v>1</v>
      </c>
      <c r="M567">
        <f t="shared" si="25"/>
        <v>4</v>
      </c>
      <c r="T567">
        <f>IF(AND(B567&gt;='Parameter Ranges for Species'!G$17,'Control Data&amp;Habitat Comparison'!B567&lt;='Parameter Ranges for Species'!B$17),1,0)</f>
        <v>0</v>
      </c>
      <c r="U567">
        <f>IF(AND(C567&gt;='Parameter Ranges for Species'!H$17,'Control Data&amp;Habitat Comparison'!C567&lt;='Parameter Ranges for Species'!C$17),1,0)</f>
        <v>1</v>
      </c>
      <c r="V567">
        <f>IF(AND(D567&gt;='Parameter Ranges for Species'!I$17,'Control Data&amp;Habitat Comparison'!D567&lt;='Parameter Ranges for Species'!D$17),1,0)</f>
        <v>1</v>
      </c>
      <c r="W567">
        <f>IF(AND(E567&gt;='Parameter Ranges for Species'!J$17,'Control Data&amp;Habitat Comparison'!E567&lt;='Parameter Ranges for Species'!E$17),1,0)</f>
        <v>1</v>
      </c>
      <c r="X567">
        <f>IF(AND(F567&gt;='Parameter Ranges for Species'!K$17,'Control Data&amp;Habitat Comparison'!F567&lt;='Parameter Ranges for Species'!F$17),1,0)</f>
        <v>1</v>
      </c>
      <c r="Y567">
        <f t="shared" si="26"/>
        <v>4</v>
      </c>
      <c r="AF567">
        <f t="shared" si="24"/>
        <v>1</v>
      </c>
    </row>
    <row r="568" spans="1:33" x14ac:dyDescent="0.25">
      <c r="A568" t="s">
        <v>16</v>
      </c>
      <c r="B568">
        <v>63</v>
      </c>
      <c r="C568">
        <v>0.21335999999999999</v>
      </c>
      <c r="D568">
        <v>0.28266642661025343</v>
      </c>
      <c r="E568">
        <v>76</v>
      </c>
      <c r="F568">
        <v>3</v>
      </c>
      <c r="H568">
        <f>IF(AND(B568&gt;='Parameter Ranges for Species'!G$9,'Control Data&amp;Habitat Comparison'!B568&lt;='Parameter Ranges for Species'!B$9),1,0)</f>
        <v>0</v>
      </c>
      <c r="I568">
        <f>IF(AND(C568&gt;='Parameter Ranges for Species'!H$9,'Control Data&amp;Habitat Comparison'!C568&lt;='Parameter Ranges for Species'!C$9),1,0)</f>
        <v>1</v>
      </c>
      <c r="J568">
        <f>IF(AND(D568&gt;='Parameter Ranges for Species'!I$9,'Control Data&amp;Habitat Comparison'!D568&lt;='Parameter Ranges for Species'!D$9),1,0)</f>
        <v>1</v>
      </c>
      <c r="K568">
        <f>IF(AND(E568&gt;='Parameter Ranges for Species'!J$9,'Control Data&amp;Habitat Comparison'!E568&lt;='Parameter Ranges for Species'!E$9),1,0)</f>
        <v>1</v>
      </c>
      <c r="L568">
        <f>IF(AND(F568&gt;='Parameter Ranges for Species'!K$9,'Control Data&amp;Habitat Comparison'!F568&lt;='Parameter Ranges for Species'!F$9),1,0)</f>
        <v>1</v>
      </c>
      <c r="M568">
        <f t="shared" si="25"/>
        <v>4</v>
      </c>
      <c r="T568">
        <f>IF(AND(B568&gt;='Parameter Ranges for Species'!G$17,'Control Data&amp;Habitat Comparison'!B568&lt;='Parameter Ranges for Species'!B$17),1,0)</f>
        <v>0</v>
      </c>
      <c r="U568">
        <f>IF(AND(C568&gt;='Parameter Ranges for Species'!H$17,'Control Data&amp;Habitat Comparison'!C568&lt;='Parameter Ranges for Species'!C$17),1,0)</f>
        <v>1</v>
      </c>
      <c r="V568">
        <f>IF(AND(D568&gt;='Parameter Ranges for Species'!I$17,'Control Data&amp;Habitat Comparison'!D568&lt;='Parameter Ranges for Species'!D$17),1,0)</f>
        <v>1</v>
      </c>
      <c r="W568">
        <f>IF(AND(E568&gt;='Parameter Ranges for Species'!J$17,'Control Data&amp;Habitat Comparison'!E568&lt;='Parameter Ranges for Species'!E$17),1,0)</f>
        <v>1</v>
      </c>
      <c r="X568">
        <f>IF(AND(F568&gt;='Parameter Ranges for Species'!K$17,'Control Data&amp;Habitat Comparison'!F568&lt;='Parameter Ranges for Species'!F$17),1,0)</f>
        <v>1</v>
      </c>
      <c r="Y568">
        <f t="shared" si="26"/>
        <v>4</v>
      </c>
      <c r="AF568">
        <f t="shared" si="24"/>
        <v>1</v>
      </c>
    </row>
    <row r="569" spans="1:33" x14ac:dyDescent="0.25">
      <c r="A569" t="s">
        <v>16</v>
      </c>
      <c r="B569">
        <v>60</v>
      </c>
      <c r="C569">
        <v>0.24384000000000003</v>
      </c>
      <c r="D569">
        <v>0.44560471710852056</v>
      </c>
      <c r="E569">
        <v>64</v>
      </c>
      <c r="F569">
        <v>3</v>
      </c>
      <c r="H569">
        <f>IF(AND(B569&gt;='Parameter Ranges for Species'!G$9,'Control Data&amp;Habitat Comparison'!B569&lt;='Parameter Ranges for Species'!B$9),1,0)</f>
        <v>0</v>
      </c>
      <c r="I569">
        <f>IF(AND(C569&gt;='Parameter Ranges for Species'!H$9,'Control Data&amp;Habitat Comparison'!C569&lt;='Parameter Ranges for Species'!C$9),1,0)</f>
        <v>1</v>
      </c>
      <c r="J569">
        <f>IF(AND(D569&gt;='Parameter Ranges for Species'!I$9,'Control Data&amp;Habitat Comparison'!D569&lt;='Parameter Ranges for Species'!D$9),1,0)</f>
        <v>1</v>
      </c>
      <c r="K569">
        <f>IF(AND(E569&gt;='Parameter Ranges for Species'!J$9,'Control Data&amp;Habitat Comparison'!E569&lt;='Parameter Ranges for Species'!E$9),1,0)</f>
        <v>1</v>
      </c>
      <c r="L569">
        <f>IF(AND(F569&gt;='Parameter Ranges for Species'!K$9,'Control Data&amp;Habitat Comparison'!F569&lt;='Parameter Ranges for Species'!F$9),1,0)</f>
        <v>1</v>
      </c>
      <c r="M569">
        <f t="shared" si="25"/>
        <v>4</v>
      </c>
      <c r="T569">
        <f>IF(AND(B569&gt;='Parameter Ranges for Species'!G$17,'Control Data&amp;Habitat Comparison'!B569&lt;='Parameter Ranges for Species'!B$17),1,0)</f>
        <v>1</v>
      </c>
      <c r="U569">
        <f>IF(AND(C569&gt;='Parameter Ranges for Species'!H$17,'Control Data&amp;Habitat Comparison'!C569&lt;='Parameter Ranges for Species'!C$17),1,0)</f>
        <v>1</v>
      </c>
      <c r="V569">
        <f>IF(AND(D569&gt;='Parameter Ranges for Species'!I$17,'Control Data&amp;Habitat Comparison'!D569&lt;='Parameter Ranges for Species'!D$17),1,0)</f>
        <v>1</v>
      </c>
      <c r="W569">
        <f>IF(AND(E569&gt;='Parameter Ranges for Species'!J$17,'Control Data&amp;Habitat Comparison'!E569&lt;='Parameter Ranges for Species'!E$17),1,0)</f>
        <v>1</v>
      </c>
      <c r="X569">
        <f>IF(AND(F569&gt;='Parameter Ranges for Species'!K$17,'Control Data&amp;Habitat Comparison'!F569&lt;='Parameter Ranges for Species'!F$17),1,0)</f>
        <v>1</v>
      </c>
      <c r="Y569">
        <f t="shared" si="26"/>
        <v>5</v>
      </c>
      <c r="AF569">
        <f t="shared" si="24"/>
        <v>1</v>
      </c>
    </row>
    <row r="570" spans="1:33" x14ac:dyDescent="0.25">
      <c r="A570" t="s">
        <v>16</v>
      </c>
      <c r="B570">
        <v>59</v>
      </c>
      <c r="C570">
        <v>0.24384000000000003</v>
      </c>
      <c r="D570">
        <v>0.32857721564567677</v>
      </c>
      <c r="E570">
        <v>55</v>
      </c>
      <c r="F570">
        <v>3</v>
      </c>
      <c r="H570">
        <f>IF(AND(B570&gt;='Parameter Ranges for Species'!G$9,'Control Data&amp;Habitat Comparison'!B570&lt;='Parameter Ranges for Species'!B$9),1,0)</f>
        <v>0</v>
      </c>
      <c r="I570">
        <f>IF(AND(C570&gt;='Parameter Ranges for Species'!H$9,'Control Data&amp;Habitat Comparison'!C570&lt;='Parameter Ranges for Species'!C$9),1,0)</f>
        <v>1</v>
      </c>
      <c r="J570">
        <f>IF(AND(D570&gt;='Parameter Ranges for Species'!I$9,'Control Data&amp;Habitat Comparison'!D570&lt;='Parameter Ranges for Species'!D$9),1,0)</f>
        <v>1</v>
      </c>
      <c r="K570">
        <f>IF(AND(E570&gt;='Parameter Ranges for Species'!J$9,'Control Data&amp;Habitat Comparison'!E570&lt;='Parameter Ranges for Species'!E$9),1,0)</f>
        <v>1</v>
      </c>
      <c r="L570">
        <f>IF(AND(F570&gt;='Parameter Ranges for Species'!K$9,'Control Data&amp;Habitat Comparison'!F570&lt;='Parameter Ranges for Species'!F$9),1,0)</f>
        <v>1</v>
      </c>
      <c r="M570">
        <f t="shared" si="25"/>
        <v>4</v>
      </c>
      <c r="T570">
        <f>IF(AND(B570&gt;='Parameter Ranges for Species'!G$17,'Control Data&amp;Habitat Comparison'!B570&lt;='Parameter Ranges for Species'!B$17),1,0)</f>
        <v>1</v>
      </c>
      <c r="U570">
        <f>IF(AND(C570&gt;='Parameter Ranges for Species'!H$17,'Control Data&amp;Habitat Comparison'!C570&lt;='Parameter Ranges for Species'!C$17),1,0)</f>
        <v>1</v>
      </c>
      <c r="V570">
        <f>IF(AND(D570&gt;='Parameter Ranges for Species'!I$17,'Control Data&amp;Habitat Comparison'!D570&lt;='Parameter Ranges for Species'!D$17),1,0)</f>
        <v>1</v>
      </c>
      <c r="W570">
        <f>IF(AND(E570&gt;='Parameter Ranges for Species'!J$17,'Control Data&amp;Habitat Comparison'!E570&lt;='Parameter Ranges for Species'!E$17),1,0)</f>
        <v>1</v>
      </c>
      <c r="X570">
        <f>IF(AND(F570&gt;='Parameter Ranges for Species'!K$17,'Control Data&amp;Habitat Comparison'!F570&lt;='Parameter Ranges for Species'!F$17),1,0)</f>
        <v>1</v>
      </c>
      <c r="Y570">
        <f t="shared" si="26"/>
        <v>5</v>
      </c>
      <c r="AF570">
        <f t="shared" si="24"/>
        <v>1</v>
      </c>
    </row>
    <row r="571" spans="1:33" x14ac:dyDescent="0.25">
      <c r="A571" t="s">
        <v>16</v>
      </c>
      <c r="B571">
        <v>50</v>
      </c>
      <c r="C571">
        <v>0.21335999999999999</v>
      </c>
      <c r="D571">
        <v>0.40869604357023903</v>
      </c>
      <c r="E571">
        <v>41</v>
      </c>
      <c r="F571">
        <v>4</v>
      </c>
      <c r="H571">
        <f>IF(AND(B571&gt;='Parameter Ranges for Species'!G$9,'Control Data&amp;Habitat Comparison'!B571&lt;='Parameter Ranges for Species'!B$9),1,0)</f>
        <v>0</v>
      </c>
      <c r="I571">
        <f>IF(AND(C571&gt;='Parameter Ranges for Species'!H$9,'Control Data&amp;Habitat Comparison'!C571&lt;='Parameter Ranges for Species'!C$9),1,0)</f>
        <v>1</v>
      </c>
      <c r="J571">
        <f>IF(AND(D571&gt;='Parameter Ranges for Species'!I$9,'Control Data&amp;Habitat Comparison'!D571&lt;='Parameter Ranges for Species'!D$9),1,0)</f>
        <v>1</v>
      </c>
      <c r="K571">
        <f>IF(AND(E571&gt;='Parameter Ranges for Species'!J$9,'Control Data&amp;Habitat Comparison'!E571&lt;='Parameter Ranges for Species'!E$9),1,0)</f>
        <v>1</v>
      </c>
      <c r="L571">
        <f>IF(AND(F571&gt;='Parameter Ranges for Species'!K$9,'Control Data&amp;Habitat Comparison'!F571&lt;='Parameter Ranges for Species'!F$9),1,0)</f>
        <v>1</v>
      </c>
      <c r="M571">
        <f t="shared" si="25"/>
        <v>4</v>
      </c>
      <c r="T571">
        <f>IF(AND(B571&gt;='Parameter Ranges for Species'!G$17,'Control Data&amp;Habitat Comparison'!B571&lt;='Parameter Ranges for Species'!B$17),1,0)</f>
        <v>1</v>
      </c>
      <c r="U571">
        <f>IF(AND(C571&gt;='Parameter Ranges for Species'!H$17,'Control Data&amp;Habitat Comparison'!C571&lt;='Parameter Ranges for Species'!C$17),1,0)</f>
        <v>1</v>
      </c>
      <c r="V571">
        <f>IF(AND(D571&gt;='Parameter Ranges for Species'!I$17,'Control Data&amp;Habitat Comparison'!D571&lt;='Parameter Ranges for Species'!D$17),1,0)</f>
        <v>1</v>
      </c>
      <c r="W571">
        <f>IF(AND(E571&gt;='Parameter Ranges for Species'!J$17,'Control Data&amp;Habitat Comparison'!E571&lt;='Parameter Ranges for Species'!E$17),1,0)</f>
        <v>1</v>
      </c>
      <c r="X571">
        <f>IF(AND(F571&gt;='Parameter Ranges for Species'!K$17,'Control Data&amp;Habitat Comparison'!F571&lt;='Parameter Ranges for Species'!F$17),1,0)</f>
        <v>1</v>
      </c>
      <c r="Y571">
        <f t="shared" si="26"/>
        <v>5</v>
      </c>
      <c r="AF571">
        <f t="shared" ref="AF571:AF634" si="27">IF(OR(AND(M571=5,Y571=5),AND(M571=5,Y571=4),AND(M571=4,Y571=5),AND(M571=4, Y571=4)),1,0)</f>
        <v>1</v>
      </c>
    </row>
    <row r="572" spans="1:33" x14ac:dyDescent="0.25">
      <c r="A572" t="s">
        <v>16</v>
      </c>
      <c r="B572">
        <v>34</v>
      </c>
      <c r="C572">
        <v>0.36576000000000003</v>
      </c>
      <c r="D572">
        <v>0.32947742719539097</v>
      </c>
      <c r="E572">
        <v>34</v>
      </c>
      <c r="F572">
        <v>3</v>
      </c>
      <c r="H572">
        <f>IF(AND(B572&gt;='Parameter Ranges for Species'!G$9,'Control Data&amp;Habitat Comparison'!B572&lt;='Parameter Ranges for Species'!B$9),1,0)</f>
        <v>1</v>
      </c>
      <c r="I572">
        <f>IF(AND(C572&gt;='Parameter Ranges for Species'!H$9,'Control Data&amp;Habitat Comparison'!C572&lt;='Parameter Ranges for Species'!C$9),1,0)</f>
        <v>1</v>
      </c>
      <c r="J572">
        <f>IF(AND(D572&gt;='Parameter Ranges for Species'!I$9,'Control Data&amp;Habitat Comparison'!D572&lt;='Parameter Ranges for Species'!D$9),1,0)</f>
        <v>1</v>
      </c>
      <c r="K572">
        <f>IF(AND(E572&gt;='Parameter Ranges for Species'!J$9,'Control Data&amp;Habitat Comparison'!E572&lt;='Parameter Ranges for Species'!E$9),1,0)</f>
        <v>1</v>
      </c>
      <c r="L572">
        <f>IF(AND(F572&gt;='Parameter Ranges for Species'!K$9,'Control Data&amp;Habitat Comparison'!F572&lt;='Parameter Ranges for Species'!F$9),1,0)</f>
        <v>1</v>
      </c>
      <c r="M572">
        <f t="shared" si="25"/>
        <v>5</v>
      </c>
      <c r="T572">
        <f>IF(AND(B572&gt;='Parameter Ranges for Species'!G$17,'Control Data&amp;Habitat Comparison'!B572&lt;='Parameter Ranges for Species'!B$17),1,0)</f>
        <v>1</v>
      </c>
      <c r="U572">
        <f>IF(AND(C572&gt;='Parameter Ranges for Species'!H$17,'Control Data&amp;Habitat Comparison'!C572&lt;='Parameter Ranges for Species'!C$17),1,0)</f>
        <v>1</v>
      </c>
      <c r="V572">
        <f>IF(AND(D572&gt;='Parameter Ranges for Species'!I$17,'Control Data&amp;Habitat Comparison'!D572&lt;='Parameter Ranges for Species'!D$17),1,0)</f>
        <v>1</v>
      </c>
      <c r="W572">
        <f>IF(AND(E572&gt;='Parameter Ranges for Species'!J$17,'Control Data&amp;Habitat Comparison'!E572&lt;='Parameter Ranges for Species'!E$17),1,0)</f>
        <v>1</v>
      </c>
      <c r="X572">
        <f>IF(AND(F572&gt;='Parameter Ranges for Species'!K$17,'Control Data&amp;Habitat Comparison'!F572&lt;='Parameter Ranges for Species'!F$17),1,0)</f>
        <v>1</v>
      </c>
      <c r="Y572">
        <f t="shared" si="26"/>
        <v>5</v>
      </c>
      <c r="AF572">
        <f t="shared" si="27"/>
        <v>1</v>
      </c>
    </row>
    <row r="573" spans="1:33" x14ac:dyDescent="0.25">
      <c r="A573" t="s">
        <v>16</v>
      </c>
      <c r="B573">
        <v>37</v>
      </c>
      <c r="C573">
        <v>0.15240000000000001</v>
      </c>
      <c r="D573">
        <v>0.3681865238331008</v>
      </c>
      <c r="E573">
        <v>39</v>
      </c>
      <c r="F573">
        <v>3</v>
      </c>
      <c r="H573">
        <f>IF(AND(B573&gt;='Parameter Ranges for Species'!G$9,'Control Data&amp;Habitat Comparison'!B573&lt;='Parameter Ranges for Species'!B$9),1,0)</f>
        <v>1</v>
      </c>
      <c r="I573">
        <f>IF(AND(C573&gt;='Parameter Ranges for Species'!H$9,'Control Data&amp;Habitat Comparison'!C573&lt;='Parameter Ranges for Species'!C$9),1,0)</f>
        <v>1</v>
      </c>
      <c r="J573">
        <f>IF(AND(D573&gt;='Parameter Ranges for Species'!I$9,'Control Data&amp;Habitat Comparison'!D573&lt;='Parameter Ranges for Species'!D$9),1,0)</f>
        <v>1</v>
      </c>
      <c r="K573">
        <f>IF(AND(E573&gt;='Parameter Ranges for Species'!J$9,'Control Data&amp;Habitat Comparison'!E573&lt;='Parameter Ranges for Species'!E$9),1,0)</f>
        <v>1</v>
      </c>
      <c r="L573">
        <f>IF(AND(F573&gt;='Parameter Ranges for Species'!K$9,'Control Data&amp;Habitat Comparison'!F573&lt;='Parameter Ranges for Species'!F$9),1,0)</f>
        <v>1</v>
      </c>
      <c r="M573">
        <f t="shared" si="25"/>
        <v>5</v>
      </c>
      <c r="T573">
        <f>IF(AND(B573&gt;='Parameter Ranges for Species'!G$17,'Control Data&amp;Habitat Comparison'!B573&lt;='Parameter Ranges for Species'!B$17),1,0)</f>
        <v>1</v>
      </c>
      <c r="U573">
        <f>IF(AND(C573&gt;='Parameter Ranges for Species'!H$17,'Control Data&amp;Habitat Comparison'!C573&lt;='Parameter Ranges for Species'!C$17),1,0)</f>
        <v>1</v>
      </c>
      <c r="V573">
        <f>IF(AND(D573&gt;='Parameter Ranges for Species'!I$17,'Control Data&amp;Habitat Comparison'!D573&lt;='Parameter Ranges for Species'!D$17),1,0)</f>
        <v>1</v>
      </c>
      <c r="W573">
        <f>IF(AND(E573&gt;='Parameter Ranges for Species'!J$17,'Control Data&amp;Habitat Comparison'!E573&lt;='Parameter Ranges for Species'!E$17),1,0)</f>
        <v>1</v>
      </c>
      <c r="X573">
        <f>IF(AND(F573&gt;='Parameter Ranges for Species'!K$17,'Control Data&amp;Habitat Comparison'!F573&lt;='Parameter Ranges for Species'!F$17),1,0)</f>
        <v>1</v>
      </c>
      <c r="Y573">
        <f t="shared" si="26"/>
        <v>5</v>
      </c>
      <c r="AF573">
        <f t="shared" si="27"/>
        <v>1</v>
      </c>
    </row>
    <row r="574" spans="1:33" x14ac:dyDescent="0.25">
      <c r="A574" t="s">
        <v>16</v>
      </c>
      <c r="B574">
        <v>33</v>
      </c>
      <c r="C574">
        <v>0.36576000000000003</v>
      </c>
      <c r="D574">
        <v>0.29526938830625199</v>
      </c>
      <c r="E574">
        <v>38</v>
      </c>
      <c r="F574">
        <v>3</v>
      </c>
      <c r="H574">
        <f>IF(AND(B574&gt;='Parameter Ranges for Species'!G$9,'Control Data&amp;Habitat Comparison'!B574&lt;='Parameter Ranges for Species'!B$9),1,0)</f>
        <v>1</v>
      </c>
      <c r="I574">
        <f>IF(AND(C574&gt;='Parameter Ranges for Species'!H$9,'Control Data&amp;Habitat Comparison'!C574&lt;='Parameter Ranges for Species'!C$9),1,0)</f>
        <v>1</v>
      </c>
      <c r="J574">
        <f>IF(AND(D574&gt;='Parameter Ranges for Species'!I$9,'Control Data&amp;Habitat Comparison'!D574&lt;='Parameter Ranges for Species'!D$9),1,0)</f>
        <v>1</v>
      </c>
      <c r="K574">
        <f>IF(AND(E574&gt;='Parameter Ranges for Species'!J$9,'Control Data&amp;Habitat Comparison'!E574&lt;='Parameter Ranges for Species'!E$9),1,0)</f>
        <v>1</v>
      </c>
      <c r="L574">
        <f>IF(AND(F574&gt;='Parameter Ranges for Species'!K$9,'Control Data&amp;Habitat Comparison'!F574&lt;='Parameter Ranges for Species'!F$9),1,0)</f>
        <v>1</v>
      </c>
      <c r="M574">
        <f t="shared" si="25"/>
        <v>5</v>
      </c>
      <c r="T574">
        <f>IF(AND(B574&gt;='Parameter Ranges for Species'!G$17,'Control Data&amp;Habitat Comparison'!B574&lt;='Parameter Ranges for Species'!B$17),1,0)</f>
        <v>1</v>
      </c>
      <c r="U574">
        <f>IF(AND(C574&gt;='Parameter Ranges for Species'!H$17,'Control Data&amp;Habitat Comparison'!C574&lt;='Parameter Ranges for Species'!C$17),1,0)</f>
        <v>1</v>
      </c>
      <c r="V574">
        <f>IF(AND(D574&gt;='Parameter Ranges for Species'!I$17,'Control Data&amp;Habitat Comparison'!D574&lt;='Parameter Ranges for Species'!D$17),1,0)</f>
        <v>1</v>
      </c>
      <c r="W574">
        <f>IF(AND(E574&gt;='Parameter Ranges for Species'!J$17,'Control Data&amp;Habitat Comparison'!E574&lt;='Parameter Ranges for Species'!E$17),1,0)</f>
        <v>1</v>
      </c>
      <c r="X574">
        <f>IF(AND(F574&gt;='Parameter Ranges for Species'!K$17,'Control Data&amp;Habitat Comparison'!F574&lt;='Parameter Ranges for Species'!F$17),1,0)</f>
        <v>1</v>
      </c>
      <c r="Y574">
        <f t="shared" si="26"/>
        <v>5</v>
      </c>
      <c r="AF574">
        <f t="shared" si="27"/>
        <v>1</v>
      </c>
    </row>
    <row r="575" spans="1:33" x14ac:dyDescent="0.25">
      <c r="A575" t="s">
        <v>16</v>
      </c>
      <c r="B575">
        <v>26</v>
      </c>
      <c r="C575">
        <v>0.57911999999999997</v>
      </c>
      <c r="D575">
        <v>0.34568123509024623</v>
      </c>
      <c r="E575">
        <v>21</v>
      </c>
      <c r="F575">
        <v>4</v>
      </c>
      <c r="H575">
        <f>IF(AND(B575&gt;='Parameter Ranges for Species'!G$9,'Control Data&amp;Habitat Comparison'!B575&lt;='Parameter Ranges for Species'!B$9),1,0)</f>
        <v>1</v>
      </c>
      <c r="I575">
        <f>IF(AND(C575&gt;='Parameter Ranges for Species'!H$9,'Control Data&amp;Habitat Comparison'!C575&lt;='Parameter Ranges for Species'!C$9),1,0)</f>
        <v>1</v>
      </c>
      <c r="J575">
        <f>IF(AND(D575&gt;='Parameter Ranges for Species'!I$9,'Control Data&amp;Habitat Comparison'!D575&lt;='Parameter Ranges for Species'!D$9),1,0)</f>
        <v>1</v>
      </c>
      <c r="K575">
        <f>IF(AND(E575&gt;='Parameter Ranges for Species'!J$9,'Control Data&amp;Habitat Comparison'!E575&lt;='Parameter Ranges for Species'!E$9),1,0)</f>
        <v>0</v>
      </c>
      <c r="L575">
        <f>IF(AND(F575&gt;='Parameter Ranges for Species'!K$9,'Control Data&amp;Habitat Comparison'!F575&lt;='Parameter Ranges for Species'!F$9),1,0)</f>
        <v>1</v>
      </c>
      <c r="M575">
        <f t="shared" si="25"/>
        <v>4</v>
      </c>
      <c r="T575">
        <f>IF(AND(B575&gt;='Parameter Ranges for Species'!G$17,'Control Data&amp;Habitat Comparison'!B575&lt;='Parameter Ranges for Species'!B$17),1,0)</f>
        <v>1</v>
      </c>
      <c r="U575">
        <f>IF(AND(C575&gt;='Parameter Ranges for Species'!H$17,'Control Data&amp;Habitat Comparison'!C575&lt;='Parameter Ranges for Species'!C$17),1,0)</f>
        <v>0</v>
      </c>
      <c r="V575">
        <f>IF(AND(D575&gt;='Parameter Ranges for Species'!I$17,'Control Data&amp;Habitat Comparison'!D575&lt;='Parameter Ranges for Species'!D$17),1,0)</f>
        <v>1</v>
      </c>
      <c r="W575">
        <f>IF(AND(E575&gt;='Parameter Ranges for Species'!J$17,'Control Data&amp;Habitat Comparison'!E575&lt;='Parameter Ranges for Species'!E$17),1,0)</f>
        <v>1</v>
      </c>
      <c r="X575">
        <f>IF(AND(F575&gt;='Parameter Ranges for Species'!K$17,'Control Data&amp;Habitat Comparison'!F575&lt;='Parameter Ranges for Species'!F$17),1,0)</f>
        <v>1</v>
      </c>
      <c r="Y575">
        <f t="shared" si="26"/>
        <v>4</v>
      </c>
      <c r="AF575">
        <f t="shared" si="27"/>
        <v>1</v>
      </c>
    </row>
    <row r="576" spans="1:33" x14ac:dyDescent="0.25">
      <c r="A576" t="s">
        <v>16</v>
      </c>
      <c r="B576">
        <v>26</v>
      </c>
      <c r="C576">
        <v>0.45720000000000005</v>
      </c>
      <c r="D576">
        <v>0.19084484853940678</v>
      </c>
      <c r="E576">
        <v>26</v>
      </c>
      <c r="F576">
        <v>4</v>
      </c>
      <c r="H576">
        <f>IF(AND(B576&gt;='Parameter Ranges for Species'!G$9,'Control Data&amp;Habitat Comparison'!B576&lt;='Parameter Ranges for Species'!B$9),1,0)</f>
        <v>1</v>
      </c>
      <c r="I576">
        <f>IF(AND(C576&gt;='Parameter Ranges for Species'!H$9,'Control Data&amp;Habitat Comparison'!C576&lt;='Parameter Ranges for Species'!C$9),1,0)</f>
        <v>1</v>
      </c>
      <c r="J576">
        <f>IF(AND(D576&gt;='Parameter Ranges for Species'!I$9,'Control Data&amp;Habitat Comparison'!D576&lt;='Parameter Ranges for Species'!D$9),1,0)</f>
        <v>1</v>
      </c>
      <c r="K576">
        <f>IF(AND(E576&gt;='Parameter Ranges for Species'!J$9,'Control Data&amp;Habitat Comparison'!E576&lt;='Parameter Ranges for Species'!E$9),1,0)</f>
        <v>1</v>
      </c>
      <c r="L576">
        <f>IF(AND(F576&gt;='Parameter Ranges for Species'!K$9,'Control Data&amp;Habitat Comparison'!F576&lt;='Parameter Ranges for Species'!F$9),1,0)</f>
        <v>1</v>
      </c>
      <c r="M576">
        <f t="shared" si="25"/>
        <v>5</v>
      </c>
      <c r="T576">
        <f>IF(AND(B576&gt;='Parameter Ranges for Species'!G$17,'Control Data&amp;Habitat Comparison'!B576&lt;='Parameter Ranges for Species'!B$17),1,0)</f>
        <v>1</v>
      </c>
      <c r="U576">
        <f>IF(AND(C576&gt;='Parameter Ranges for Species'!H$17,'Control Data&amp;Habitat Comparison'!C576&lt;='Parameter Ranges for Species'!C$17),1,0)</f>
        <v>1</v>
      </c>
      <c r="V576">
        <f>IF(AND(D576&gt;='Parameter Ranges for Species'!I$17,'Control Data&amp;Habitat Comparison'!D576&lt;='Parameter Ranges for Species'!D$17),1,0)</f>
        <v>1</v>
      </c>
      <c r="W576">
        <f>IF(AND(E576&gt;='Parameter Ranges for Species'!J$17,'Control Data&amp;Habitat Comparison'!E576&lt;='Parameter Ranges for Species'!E$17),1,0)</f>
        <v>1</v>
      </c>
      <c r="X576">
        <f>IF(AND(F576&gt;='Parameter Ranges for Species'!K$17,'Control Data&amp;Habitat Comparison'!F576&lt;='Parameter Ranges for Species'!F$17),1,0)</f>
        <v>1</v>
      </c>
      <c r="Y576">
        <f t="shared" si="26"/>
        <v>5</v>
      </c>
      <c r="AF576">
        <f t="shared" si="27"/>
        <v>1</v>
      </c>
    </row>
    <row r="577" spans="1:32" x14ac:dyDescent="0.25">
      <c r="A577" t="s">
        <v>16</v>
      </c>
      <c r="B577">
        <v>35</v>
      </c>
      <c r="C577">
        <v>0.36576000000000003</v>
      </c>
      <c r="D577">
        <v>0.28086600351082508</v>
      </c>
      <c r="E577">
        <v>35</v>
      </c>
      <c r="F577">
        <v>3</v>
      </c>
      <c r="H577">
        <f>IF(AND(B577&gt;='Parameter Ranges for Species'!G$9,'Control Data&amp;Habitat Comparison'!B577&lt;='Parameter Ranges for Species'!B$9),1,0)</f>
        <v>1</v>
      </c>
      <c r="I577">
        <f>IF(AND(C577&gt;='Parameter Ranges for Species'!H$9,'Control Data&amp;Habitat Comparison'!C577&lt;='Parameter Ranges for Species'!C$9),1,0)</f>
        <v>1</v>
      </c>
      <c r="J577">
        <f>IF(AND(D577&gt;='Parameter Ranges for Species'!I$9,'Control Data&amp;Habitat Comparison'!D577&lt;='Parameter Ranges for Species'!D$9),1,0)</f>
        <v>1</v>
      </c>
      <c r="K577">
        <f>IF(AND(E577&gt;='Parameter Ranges for Species'!J$9,'Control Data&amp;Habitat Comparison'!E577&lt;='Parameter Ranges for Species'!E$9),1,0)</f>
        <v>1</v>
      </c>
      <c r="L577">
        <f>IF(AND(F577&gt;='Parameter Ranges for Species'!K$9,'Control Data&amp;Habitat Comparison'!F577&lt;='Parameter Ranges for Species'!F$9),1,0)</f>
        <v>1</v>
      </c>
      <c r="M577">
        <f t="shared" si="25"/>
        <v>5</v>
      </c>
      <c r="T577">
        <f>IF(AND(B577&gt;='Parameter Ranges for Species'!G$17,'Control Data&amp;Habitat Comparison'!B577&lt;='Parameter Ranges for Species'!B$17),1,0)</f>
        <v>1</v>
      </c>
      <c r="U577">
        <f>IF(AND(C577&gt;='Parameter Ranges for Species'!H$17,'Control Data&amp;Habitat Comparison'!C577&lt;='Parameter Ranges for Species'!C$17),1,0)</f>
        <v>1</v>
      </c>
      <c r="V577">
        <f>IF(AND(D577&gt;='Parameter Ranges for Species'!I$17,'Control Data&amp;Habitat Comparison'!D577&lt;='Parameter Ranges for Species'!D$17),1,0)</f>
        <v>1</v>
      </c>
      <c r="W577">
        <f>IF(AND(E577&gt;='Parameter Ranges for Species'!J$17,'Control Data&amp;Habitat Comparison'!E577&lt;='Parameter Ranges for Species'!E$17),1,0)</f>
        <v>1</v>
      </c>
      <c r="X577">
        <f>IF(AND(F577&gt;='Parameter Ranges for Species'!K$17,'Control Data&amp;Habitat Comparison'!F577&lt;='Parameter Ranges for Species'!F$17),1,0)</f>
        <v>1</v>
      </c>
      <c r="Y577">
        <f t="shared" si="26"/>
        <v>5</v>
      </c>
      <c r="AF577">
        <f t="shared" si="27"/>
        <v>1</v>
      </c>
    </row>
    <row r="578" spans="1:32" x14ac:dyDescent="0.25">
      <c r="A578" t="s">
        <v>16</v>
      </c>
      <c r="B578">
        <v>23</v>
      </c>
      <c r="C578">
        <v>0.24384000000000003</v>
      </c>
      <c r="D578">
        <v>0.14673448260341182</v>
      </c>
      <c r="E578">
        <v>24</v>
      </c>
      <c r="F578">
        <v>4</v>
      </c>
      <c r="H578">
        <f>IF(AND(B578&gt;='Parameter Ranges for Species'!G$9,'Control Data&amp;Habitat Comparison'!B578&lt;='Parameter Ranges for Species'!B$9),1,0)</f>
        <v>1</v>
      </c>
      <c r="I578">
        <f>IF(AND(C578&gt;='Parameter Ranges for Species'!H$9,'Control Data&amp;Habitat Comparison'!C578&lt;='Parameter Ranges for Species'!C$9),1,0)</f>
        <v>1</v>
      </c>
      <c r="J578">
        <f>IF(AND(D578&gt;='Parameter Ranges for Species'!I$9,'Control Data&amp;Habitat Comparison'!D578&lt;='Parameter Ranges for Species'!D$9),1,0)</f>
        <v>0</v>
      </c>
      <c r="K578">
        <f>IF(AND(E578&gt;='Parameter Ranges for Species'!J$9,'Control Data&amp;Habitat Comparison'!E578&lt;='Parameter Ranges for Species'!E$9),1,0)</f>
        <v>1</v>
      </c>
      <c r="L578">
        <f>IF(AND(F578&gt;='Parameter Ranges for Species'!K$9,'Control Data&amp;Habitat Comparison'!F578&lt;='Parameter Ranges for Species'!F$9),1,0)</f>
        <v>1</v>
      </c>
      <c r="M578">
        <f t="shared" ref="M578:M641" si="28">SUM(H578:L578)</f>
        <v>4</v>
      </c>
      <c r="T578">
        <f>IF(AND(B578&gt;='Parameter Ranges for Species'!G$17,'Control Data&amp;Habitat Comparison'!B578&lt;='Parameter Ranges for Species'!B$17),1,0)</f>
        <v>0</v>
      </c>
      <c r="U578">
        <f>IF(AND(C578&gt;='Parameter Ranges for Species'!H$17,'Control Data&amp;Habitat Comparison'!C578&lt;='Parameter Ranges for Species'!C$17),1,0)</f>
        <v>1</v>
      </c>
      <c r="V578">
        <f>IF(AND(D578&gt;='Parameter Ranges for Species'!I$17,'Control Data&amp;Habitat Comparison'!D578&lt;='Parameter Ranges for Species'!D$17),1,0)</f>
        <v>1</v>
      </c>
      <c r="W578">
        <f>IF(AND(E578&gt;='Parameter Ranges for Species'!J$17,'Control Data&amp;Habitat Comparison'!E578&lt;='Parameter Ranges for Species'!E$17),1,0)</f>
        <v>1</v>
      </c>
      <c r="X578">
        <f>IF(AND(F578&gt;='Parameter Ranges for Species'!K$17,'Control Data&amp;Habitat Comparison'!F578&lt;='Parameter Ranges for Species'!F$17),1,0)</f>
        <v>1</v>
      </c>
      <c r="Y578">
        <f t="shared" ref="Y578:Y641" si="29">SUM(T578:X578)</f>
        <v>4</v>
      </c>
      <c r="AF578">
        <f t="shared" si="27"/>
        <v>1</v>
      </c>
    </row>
    <row r="579" spans="1:32" x14ac:dyDescent="0.25">
      <c r="A579" t="s">
        <v>16</v>
      </c>
      <c r="B579">
        <v>36</v>
      </c>
      <c r="C579">
        <v>0.39624000000000004</v>
      </c>
      <c r="D579">
        <v>0.27276409956339742</v>
      </c>
      <c r="E579">
        <v>27</v>
      </c>
      <c r="F579">
        <v>3</v>
      </c>
      <c r="H579">
        <f>IF(AND(B579&gt;='Parameter Ranges for Species'!G$9,'Control Data&amp;Habitat Comparison'!B579&lt;='Parameter Ranges for Species'!B$9),1,0)</f>
        <v>1</v>
      </c>
      <c r="I579">
        <f>IF(AND(C579&gt;='Parameter Ranges for Species'!H$9,'Control Data&amp;Habitat Comparison'!C579&lt;='Parameter Ranges for Species'!C$9),1,0)</f>
        <v>1</v>
      </c>
      <c r="J579">
        <f>IF(AND(D579&gt;='Parameter Ranges for Species'!I$9,'Control Data&amp;Habitat Comparison'!D579&lt;='Parameter Ranges for Species'!D$9),1,0)</f>
        <v>1</v>
      </c>
      <c r="K579">
        <f>IF(AND(E579&gt;='Parameter Ranges for Species'!J$9,'Control Data&amp;Habitat Comparison'!E579&lt;='Parameter Ranges for Species'!E$9),1,0)</f>
        <v>1</v>
      </c>
      <c r="L579">
        <f>IF(AND(F579&gt;='Parameter Ranges for Species'!K$9,'Control Data&amp;Habitat Comparison'!F579&lt;='Parameter Ranges for Species'!F$9),1,0)</f>
        <v>1</v>
      </c>
      <c r="M579">
        <f t="shared" si="28"/>
        <v>5</v>
      </c>
      <c r="T579">
        <f>IF(AND(B579&gt;='Parameter Ranges for Species'!G$17,'Control Data&amp;Habitat Comparison'!B579&lt;='Parameter Ranges for Species'!B$17),1,0)</f>
        <v>1</v>
      </c>
      <c r="U579">
        <f>IF(AND(C579&gt;='Parameter Ranges for Species'!H$17,'Control Data&amp;Habitat Comparison'!C579&lt;='Parameter Ranges for Species'!C$17),1,0)</f>
        <v>1</v>
      </c>
      <c r="V579">
        <f>IF(AND(D579&gt;='Parameter Ranges for Species'!I$17,'Control Data&amp;Habitat Comparison'!D579&lt;='Parameter Ranges for Species'!D$17),1,0)</f>
        <v>1</v>
      </c>
      <c r="W579">
        <f>IF(AND(E579&gt;='Parameter Ranges for Species'!J$17,'Control Data&amp;Habitat Comparison'!E579&lt;='Parameter Ranges for Species'!E$17),1,0)</f>
        <v>1</v>
      </c>
      <c r="X579">
        <f>IF(AND(F579&gt;='Parameter Ranges for Species'!K$17,'Control Data&amp;Habitat Comparison'!F579&lt;='Parameter Ranges for Species'!F$17),1,0)</f>
        <v>1</v>
      </c>
      <c r="Y579">
        <f t="shared" si="29"/>
        <v>5</v>
      </c>
      <c r="AF579">
        <f t="shared" si="27"/>
        <v>1</v>
      </c>
    </row>
    <row r="580" spans="1:32" x14ac:dyDescent="0.25">
      <c r="A580" t="s">
        <v>16</v>
      </c>
      <c r="B580">
        <v>23</v>
      </c>
      <c r="C580">
        <v>0.24384000000000003</v>
      </c>
      <c r="D580">
        <v>0.15483638655083945</v>
      </c>
      <c r="E580">
        <v>40</v>
      </c>
      <c r="F580">
        <v>3</v>
      </c>
      <c r="H580">
        <f>IF(AND(B580&gt;='Parameter Ranges for Species'!G$9,'Control Data&amp;Habitat Comparison'!B580&lt;='Parameter Ranges for Species'!B$9),1,0)</f>
        <v>1</v>
      </c>
      <c r="I580">
        <f>IF(AND(C580&gt;='Parameter Ranges for Species'!H$9,'Control Data&amp;Habitat Comparison'!C580&lt;='Parameter Ranges for Species'!C$9),1,0)</f>
        <v>1</v>
      </c>
      <c r="J580">
        <f>IF(AND(D580&gt;='Parameter Ranges for Species'!I$9,'Control Data&amp;Habitat Comparison'!D580&lt;='Parameter Ranges for Species'!D$9),1,0)</f>
        <v>0</v>
      </c>
      <c r="K580">
        <f>IF(AND(E580&gt;='Parameter Ranges for Species'!J$9,'Control Data&amp;Habitat Comparison'!E580&lt;='Parameter Ranges for Species'!E$9),1,0)</f>
        <v>1</v>
      </c>
      <c r="L580">
        <f>IF(AND(F580&gt;='Parameter Ranges for Species'!K$9,'Control Data&amp;Habitat Comparison'!F580&lt;='Parameter Ranges for Species'!F$9),1,0)</f>
        <v>1</v>
      </c>
      <c r="M580">
        <f t="shared" si="28"/>
        <v>4</v>
      </c>
      <c r="T580">
        <f>IF(AND(B580&gt;='Parameter Ranges for Species'!G$17,'Control Data&amp;Habitat Comparison'!B580&lt;='Parameter Ranges for Species'!B$17),1,0)</f>
        <v>0</v>
      </c>
      <c r="U580">
        <f>IF(AND(C580&gt;='Parameter Ranges for Species'!H$17,'Control Data&amp;Habitat Comparison'!C580&lt;='Parameter Ranges for Species'!C$17),1,0)</f>
        <v>1</v>
      </c>
      <c r="V580">
        <f>IF(AND(D580&gt;='Parameter Ranges for Species'!I$17,'Control Data&amp;Habitat Comparison'!D580&lt;='Parameter Ranges for Species'!D$17),1,0)</f>
        <v>1</v>
      </c>
      <c r="W580">
        <f>IF(AND(E580&gt;='Parameter Ranges for Species'!J$17,'Control Data&amp;Habitat Comparison'!E580&lt;='Parameter Ranges for Species'!E$17),1,0)</f>
        <v>1</v>
      </c>
      <c r="X580">
        <f>IF(AND(F580&gt;='Parameter Ranges for Species'!K$17,'Control Data&amp;Habitat Comparison'!F580&lt;='Parameter Ranges for Species'!F$17),1,0)</f>
        <v>1</v>
      </c>
      <c r="Y580">
        <f t="shared" si="29"/>
        <v>4</v>
      </c>
      <c r="AF580">
        <f t="shared" si="27"/>
        <v>1</v>
      </c>
    </row>
    <row r="581" spans="1:32" x14ac:dyDescent="0.25">
      <c r="A581" t="s">
        <v>16</v>
      </c>
      <c r="B581">
        <v>48</v>
      </c>
      <c r="C581">
        <v>0.33528000000000002</v>
      </c>
      <c r="D581">
        <v>0.28806769590853853</v>
      </c>
      <c r="E581">
        <v>32</v>
      </c>
      <c r="F581">
        <v>3</v>
      </c>
      <c r="H581">
        <f>IF(AND(B581&gt;='Parameter Ranges for Species'!G$9,'Control Data&amp;Habitat Comparison'!B581&lt;='Parameter Ranges for Species'!B$9),1,0)</f>
        <v>0</v>
      </c>
      <c r="I581">
        <f>IF(AND(C581&gt;='Parameter Ranges for Species'!H$9,'Control Data&amp;Habitat Comparison'!C581&lt;='Parameter Ranges for Species'!C$9),1,0)</f>
        <v>1</v>
      </c>
      <c r="J581">
        <f>IF(AND(D581&gt;='Parameter Ranges for Species'!I$9,'Control Data&amp;Habitat Comparison'!D581&lt;='Parameter Ranges for Species'!D$9),1,0)</f>
        <v>1</v>
      </c>
      <c r="K581">
        <f>IF(AND(E581&gt;='Parameter Ranges for Species'!J$9,'Control Data&amp;Habitat Comparison'!E581&lt;='Parameter Ranges for Species'!E$9),1,0)</f>
        <v>1</v>
      </c>
      <c r="L581">
        <f>IF(AND(F581&gt;='Parameter Ranges for Species'!K$9,'Control Data&amp;Habitat Comparison'!F581&lt;='Parameter Ranges for Species'!F$9),1,0)</f>
        <v>1</v>
      </c>
      <c r="M581">
        <f t="shared" si="28"/>
        <v>4</v>
      </c>
      <c r="T581">
        <f>IF(AND(B581&gt;='Parameter Ranges for Species'!G$17,'Control Data&amp;Habitat Comparison'!B581&lt;='Parameter Ranges for Species'!B$17),1,0)</f>
        <v>1</v>
      </c>
      <c r="U581">
        <f>IF(AND(C581&gt;='Parameter Ranges for Species'!H$17,'Control Data&amp;Habitat Comparison'!C581&lt;='Parameter Ranges for Species'!C$17),1,0)</f>
        <v>1</v>
      </c>
      <c r="V581">
        <f>IF(AND(D581&gt;='Parameter Ranges for Species'!I$17,'Control Data&amp;Habitat Comparison'!D581&lt;='Parameter Ranges for Species'!D$17),1,0)</f>
        <v>1</v>
      </c>
      <c r="W581">
        <f>IF(AND(E581&gt;='Parameter Ranges for Species'!J$17,'Control Data&amp;Habitat Comparison'!E581&lt;='Parameter Ranges for Species'!E$17),1,0)</f>
        <v>1</v>
      </c>
      <c r="X581">
        <f>IF(AND(F581&gt;='Parameter Ranges for Species'!K$17,'Control Data&amp;Habitat Comparison'!F581&lt;='Parameter Ranges for Species'!F$17),1,0)</f>
        <v>1</v>
      </c>
      <c r="Y581">
        <f t="shared" si="29"/>
        <v>5</v>
      </c>
      <c r="AF581">
        <f t="shared" si="27"/>
        <v>1</v>
      </c>
    </row>
    <row r="582" spans="1:32" x14ac:dyDescent="0.25">
      <c r="A582" t="s">
        <v>16</v>
      </c>
      <c r="B582">
        <v>57</v>
      </c>
      <c r="C582">
        <v>0.45720000000000005</v>
      </c>
      <c r="D582">
        <v>0.22775352207768829</v>
      </c>
      <c r="E582">
        <v>17</v>
      </c>
      <c r="F582">
        <v>3</v>
      </c>
      <c r="H582">
        <f>IF(AND(B582&gt;='Parameter Ranges for Species'!G$9,'Control Data&amp;Habitat Comparison'!B582&lt;='Parameter Ranges for Species'!B$9),1,0)</f>
        <v>0</v>
      </c>
      <c r="I582">
        <f>IF(AND(C582&gt;='Parameter Ranges for Species'!H$9,'Control Data&amp;Habitat Comparison'!C582&lt;='Parameter Ranges for Species'!C$9),1,0)</f>
        <v>1</v>
      </c>
      <c r="J582">
        <f>IF(AND(D582&gt;='Parameter Ranges for Species'!I$9,'Control Data&amp;Habitat Comparison'!D582&lt;='Parameter Ranges for Species'!D$9),1,0)</f>
        <v>1</v>
      </c>
      <c r="K582">
        <f>IF(AND(E582&gt;='Parameter Ranges for Species'!J$9,'Control Data&amp;Habitat Comparison'!E582&lt;='Parameter Ranges for Species'!E$9),1,0)</f>
        <v>0</v>
      </c>
      <c r="L582">
        <f>IF(AND(F582&gt;='Parameter Ranges for Species'!K$9,'Control Data&amp;Habitat Comparison'!F582&lt;='Parameter Ranges for Species'!F$9),1,0)</f>
        <v>1</v>
      </c>
      <c r="M582">
        <f t="shared" si="28"/>
        <v>3</v>
      </c>
      <c r="T582">
        <f>IF(AND(B582&gt;='Parameter Ranges for Species'!G$17,'Control Data&amp;Habitat Comparison'!B582&lt;='Parameter Ranges for Species'!B$17),1,0)</f>
        <v>1</v>
      </c>
      <c r="U582">
        <f>IF(AND(C582&gt;='Parameter Ranges for Species'!H$17,'Control Data&amp;Habitat Comparison'!C582&lt;='Parameter Ranges for Species'!C$17),1,0)</f>
        <v>1</v>
      </c>
      <c r="V582">
        <f>IF(AND(D582&gt;='Parameter Ranges for Species'!I$17,'Control Data&amp;Habitat Comparison'!D582&lt;='Parameter Ranges for Species'!D$17),1,0)</f>
        <v>1</v>
      </c>
      <c r="W582">
        <f>IF(AND(E582&gt;='Parameter Ranges for Species'!J$17,'Control Data&amp;Habitat Comparison'!E582&lt;='Parameter Ranges for Species'!E$17),1,0)</f>
        <v>1</v>
      </c>
      <c r="X582">
        <f>IF(AND(F582&gt;='Parameter Ranges for Species'!K$17,'Control Data&amp;Habitat Comparison'!F582&lt;='Parameter Ranges for Species'!F$17),1,0)</f>
        <v>1</v>
      </c>
      <c r="Y582">
        <f t="shared" si="29"/>
        <v>5</v>
      </c>
      <c r="AF582">
        <f t="shared" si="27"/>
        <v>0</v>
      </c>
    </row>
    <row r="583" spans="1:32" x14ac:dyDescent="0.25">
      <c r="A583" t="s">
        <v>16</v>
      </c>
      <c r="B583">
        <v>46</v>
      </c>
      <c r="C583">
        <v>6.0960000000000007E-2</v>
      </c>
      <c r="D583">
        <v>0.10172390511770267</v>
      </c>
      <c r="E583">
        <v>33</v>
      </c>
      <c r="F583">
        <v>1</v>
      </c>
      <c r="H583">
        <f>IF(AND(B583&gt;='Parameter Ranges for Species'!G$9,'Control Data&amp;Habitat Comparison'!B583&lt;='Parameter Ranges for Species'!B$9),1,0)</f>
        <v>0</v>
      </c>
      <c r="I583">
        <f>IF(AND(C583&gt;='Parameter Ranges for Species'!H$9,'Control Data&amp;Habitat Comparison'!C583&lt;='Parameter Ranges for Species'!C$9),1,0)</f>
        <v>1</v>
      </c>
      <c r="J583">
        <f>IF(AND(D583&gt;='Parameter Ranges for Species'!I$9,'Control Data&amp;Habitat Comparison'!D583&lt;='Parameter Ranges for Species'!D$9),1,0)</f>
        <v>0</v>
      </c>
      <c r="K583">
        <f>IF(AND(E583&gt;='Parameter Ranges for Species'!J$9,'Control Data&amp;Habitat Comparison'!E583&lt;='Parameter Ranges for Species'!E$9),1,0)</f>
        <v>1</v>
      </c>
      <c r="L583">
        <f>IF(AND(F583&gt;='Parameter Ranges for Species'!K$9,'Control Data&amp;Habitat Comparison'!F583&lt;='Parameter Ranges for Species'!F$9),1,0)</f>
        <v>1</v>
      </c>
      <c r="M583">
        <f t="shared" si="28"/>
        <v>3</v>
      </c>
      <c r="T583">
        <f>IF(AND(B583&gt;='Parameter Ranges for Species'!G$17,'Control Data&amp;Habitat Comparison'!B583&lt;='Parameter Ranges for Species'!B$17),1,0)</f>
        <v>1</v>
      </c>
      <c r="U583">
        <f>IF(AND(C583&gt;='Parameter Ranges for Species'!H$17,'Control Data&amp;Habitat Comparison'!C583&lt;='Parameter Ranges for Species'!C$17),1,0)</f>
        <v>1</v>
      </c>
      <c r="V583">
        <f>IF(AND(D583&gt;='Parameter Ranges for Species'!I$17,'Control Data&amp;Habitat Comparison'!D583&lt;='Parameter Ranges for Species'!D$17),1,0)</f>
        <v>0</v>
      </c>
      <c r="W583">
        <f>IF(AND(E583&gt;='Parameter Ranges for Species'!J$17,'Control Data&amp;Habitat Comparison'!E583&lt;='Parameter Ranges for Species'!E$17),1,0)</f>
        <v>1</v>
      </c>
      <c r="X583">
        <f>IF(AND(F583&gt;='Parameter Ranges for Species'!K$17,'Control Data&amp;Habitat Comparison'!F583&lt;='Parameter Ranges for Species'!F$17),1,0)</f>
        <v>1</v>
      </c>
      <c r="Y583">
        <f t="shared" si="29"/>
        <v>4</v>
      </c>
      <c r="AF583">
        <f t="shared" si="27"/>
        <v>0</v>
      </c>
    </row>
    <row r="584" spans="1:32" x14ac:dyDescent="0.25">
      <c r="A584" t="s">
        <v>16</v>
      </c>
      <c r="B584">
        <v>61</v>
      </c>
      <c r="C584">
        <v>0.21335999999999999</v>
      </c>
      <c r="D584">
        <v>0.20614844488454789</v>
      </c>
      <c r="E584">
        <v>16</v>
      </c>
      <c r="F584">
        <v>3</v>
      </c>
      <c r="H584">
        <f>IF(AND(B584&gt;='Parameter Ranges for Species'!G$9,'Control Data&amp;Habitat Comparison'!B584&lt;='Parameter Ranges for Species'!B$9),1,0)</f>
        <v>0</v>
      </c>
      <c r="I584">
        <f>IF(AND(C584&gt;='Parameter Ranges for Species'!H$9,'Control Data&amp;Habitat Comparison'!C584&lt;='Parameter Ranges for Species'!C$9),1,0)</f>
        <v>1</v>
      </c>
      <c r="J584">
        <f>IF(AND(D584&gt;='Parameter Ranges for Species'!I$9,'Control Data&amp;Habitat Comparison'!D584&lt;='Parameter Ranges for Species'!D$9),1,0)</f>
        <v>1</v>
      </c>
      <c r="K584">
        <f>IF(AND(E584&gt;='Parameter Ranges for Species'!J$9,'Control Data&amp;Habitat Comparison'!E584&lt;='Parameter Ranges for Species'!E$9),1,0)</f>
        <v>0</v>
      </c>
      <c r="L584">
        <f>IF(AND(F584&gt;='Parameter Ranges for Species'!K$9,'Control Data&amp;Habitat Comparison'!F584&lt;='Parameter Ranges for Species'!F$9),1,0)</f>
        <v>1</v>
      </c>
      <c r="M584">
        <f t="shared" si="28"/>
        <v>3</v>
      </c>
      <c r="T584">
        <f>IF(AND(B584&gt;='Parameter Ranges for Species'!G$17,'Control Data&amp;Habitat Comparison'!B584&lt;='Parameter Ranges for Species'!B$17),1,0)</f>
        <v>0</v>
      </c>
      <c r="U584">
        <f>IF(AND(C584&gt;='Parameter Ranges for Species'!H$17,'Control Data&amp;Habitat Comparison'!C584&lt;='Parameter Ranges for Species'!C$17),1,0)</f>
        <v>1</v>
      </c>
      <c r="V584">
        <f>IF(AND(D584&gt;='Parameter Ranges for Species'!I$17,'Control Data&amp;Habitat Comparison'!D584&lt;='Parameter Ranges for Species'!D$17),1,0)</f>
        <v>1</v>
      </c>
      <c r="W584">
        <f>IF(AND(E584&gt;='Parameter Ranges for Species'!J$17,'Control Data&amp;Habitat Comparison'!E584&lt;='Parameter Ranges for Species'!E$17),1,0)</f>
        <v>1</v>
      </c>
      <c r="X584">
        <f>IF(AND(F584&gt;='Parameter Ranges for Species'!K$17,'Control Data&amp;Habitat Comparison'!F584&lt;='Parameter Ranges for Species'!F$17),1,0)</f>
        <v>1</v>
      </c>
      <c r="Y584">
        <f t="shared" si="29"/>
        <v>4</v>
      </c>
      <c r="AF584">
        <f t="shared" si="27"/>
        <v>0</v>
      </c>
    </row>
    <row r="585" spans="1:32" x14ac:dyDescent="0.25">
      <c r="A585" t="s">
        <v>16</v>
      </c>
      <c r="B585">
        <v>9</v>
      </c>
      <c r="C585">
        <v>0.27432000000000001</v>
      </c>
      <c r="D585">
        <v>9.4522212719989201E-2</v>
      </c>
      <c r="E585">
        <v>14</v>
      </c>
      <c r="F585">
        <v>4</v>
      </c>
      <c r="H585">
        <f>IF(AND(B585&gt;='Parameter Ranges for Species'!G$9,'Control Data&amp;Habitat Comparison'!B585&lt;='Parameter Ranges for Species'!B$9),1,0)</f>
        <v>0</v>
      </c>
      <c r="I585">
        <f>IF(AND(C585&gt;='Parameter Ranges for Species'!H$9,'Control Data&amp;Habitat Comparison'!C585&lt;='Parameter Ranges for Species'!C$9),1,0)</f>
        <v>1</v>
      </c>
      <c r="J585">
        <f>IF(AND(D585&gt;='Parameter Ranges for Species'!I$9,'Control Data&amp;Habitat Comparison'!D585&lt;='Parameter Ranges for Species'!D$9),1,0)</f>
        <v>0</v>
      </c>
      <c r="K585">
        <f>IF(AND(E585&gt;='Parameter Ranges for Species'!J$9,'Control Data&amp;Habitat Comparison'!E585&lt;='Parameter Ranges for Species'!E$9),1,0)</f>
        <v>0</v>
      </c>
      <c r="L585">
        <f>IF(AND(F585&gt;='Parameter Ranges for Species'!K$9,'Control Data&amp;Habitat Comparison'!F585&lt;='Parameter Ranges for Species'!F$9),1,0)</f>
        <v>1</v>
      </c>
      <c r="M585">
        <f t="shared" si="28"/>
        <v>2</v>
      </c>
      <c r="T585">
        <f>IF(AND(B585&gt;='Parameter Ranges for Species'!G$17,'Control Data&amp;Habitat Comparison'!B585&lt;='Parameter Ranges for Species'!B$17),1,0)</f>
        <v>0</v>
      </c>
      <c r="U585">
        <f>IF(AND(C585&gt;='Parameter Ranges for Species'!H$17,'Control Data&amp;Habitat Comparison'!C585&lt;='Parameter Ranges for Species'!C$17),1,0)</f>
        <v>1</v>
      </c>
      <c r="V585">
        <f>IF(AND(D585&gt;='Parameter Ranges for Species'!I$17,'Control Data&amp;Habitat Comparison'!D585&lt;='Parameter Ranges for Species'!D$17),1,0)</f>
        <v>0</v>
      </c>
      <c r="W585">
        <f>IF(AND(E585&gt;='Parameter Ranges for Species'!J$17,'Control Data&amp;Habitat Comparison'!E585&lt;='Parameter Ranges for Species'!E$17),1,0)</f>
        <v>1</v>
      </c>
      <c r="X585">
        <f>IF(AND(F585&gt;='Parameter Ranges for Species'!K$17,'Control Data&amp;Habitat Comparison'!F585&lt;='Parameter Ranges for Species'!F$17),1,0)</f>
        <v>1</v>
      </c>
      <c r="Y585">
        <f t="shared" si="29"/>
        <v>3</v>
      </c>
      <c r="AF585">
        <f t="shared" si="27"/>
        <v>0</v>
      </c>
    </row>
    <row r="586" spans="1:32" x14ac:dyDescent="0.25">
      <c r="A586" t="s">
        <v>16</v>
      </c>
      <c r="B586">
        <v>60</v>
      </c>
      <c r="C586">
        <v>0.39624000000000004</v>
      </c>
      <c r="D586">
        <v>0.46000810190394748</v>
      </c>
      <c r="E586">
        <v>14</v>
      </c>
      <c r="F586">
        <v>1</v>
      </c>
      <c r="H586">
        <f>IF(AND(B586&gt;='Parameter Ranges for Species'!G$9,'Control Data&amp;Habitat Comparison'!B586&lt;='Parameter Ranges for Species'!B$9),1,0)</f>
        <v>0</v>
      </c>
      <c r="I586">
        <f>IF(AND(C586&gt;='Parameter Ranges for Species'!H$9,'Control Data&amp;Habitat Comparison'!C586&lt;='Parameter Ranges for Species'!C$9),1,0)</f>
        <v>1</v>
      </c>
      <c r="J586">
        <f>IF(AND(D586&gt;='Parameter Ranges for Species'!I$9,'Control Data&amp;Habitat Comparison'!D586&lt;='Parameter Ranges for Species'!D$9),1,0)</f>
        <v>1</v>
      </c>
      <c r="K586">
        <f>IF(AND(E586&gt;='Parameter Ranges for Species'!J$9,'Control Data&amp;Habitat Comparison'!E586&lt;='Parameter Ranges for Species'!E$9),1,0)</f>
        <v>0</v>
      </c>
      <c r="L586">
        <f>IF(AND(F586&gt;='Parameter Ranges for Species'!K$9,'Control Data&amp;Habitat Comparison'!F586&lt;='Parameter Ranges for Species'!F$9),1,0)</f>
        <v>1</v>
      </c>
      <c r="M586">
        <f t="shared" si="28"/>
        <v>3</v>
      </c>
      <c r="T586">
        <f>IF(AND(B586&gt;='Parameter Ranges for Species'!G$17,'Control Data&amp;Habitat Comparison'!B586&lt;='Parameter Ranges for Species'!B$17),1,0)</f>
        <v>1</v>
      </c>
      <c r="U586">
        <f>IF(AND(C586&gt;='Parameter Ranges for Species'!H$17,'Control Data&amp;Habitat Comparison'!C586&lt;='Parameter Ranges for Species'!C$17),1,0)</f>
        <v>1</v>
      </c>
      <c r="V586">
        <f>IF(AND(D586&gt;='Parameter Ranges for Species'!I$17,'Control Data&amp;Habitat Comparison'!D586&lt;='Parameter Ranges for Species'!D$17),1,0)</f>
        <v>1</v>
      </c>
      <c r="W586">
        <f>IF(AND(E586&gt;='Parameter Ranges for Species'!J$17,'Control Data&amp;Habitat Comparison'!E586&lt;='Parameter Ranges for Species'!E$17),1,0)</f>
        <v>1</v>
      </c>
      <c r="X586">
        <f>IF(AND(F586&gt;='Parameter Ranges for Species'!K$17,'Control Data&amp;Habitat Comparison'!F586&lt;='Parameter Ranges for Species'!F$17),1,0)</f>
        <v>1</v>
      </c>
      <c r="Y586">
        <f t="shared" si="29"/>
        <v>5</v>
      </c>
      <c r="AF586">
        <f t="shared" si="27"/>
        <v>0</v>
      </c>
    </row>
    <row r="587" spans="1:32" x14ac:dyDescent="0.25">
      <c r="A587" t="s">
        <v>16</v>
      </c>
      <c r="B587">
        <v>72</v>
      </c>
      <c r="C587">
        <v>0.24384000000000003</v>
      </c>
      <c r="D587">
        <v>0.33127785029481932</v>
      </c>
      <c r="E587">
        <v>20</v>
      </c>
      <c r="F587">
        <v>3</v>
      </c>
      <c r="H587">
        <f>IF(AND(B587&gt;='Parameter Ranges for Species'!G$9,'Control Data&amp;Habitat Comparison'!B587&lt;='Parameter Ranges for Species'!B$9),1,0)</f>
        <v>0</v>
      </c>
      <c r="I587">
        <f>IF(AND(C587&gt;='Parameter Ranges for Species'!H$9,'Control Data&amp;Habitat Comparison'!C587&lt;='Parameter Ranges for Species'!C$9),1,0)</f>
        <v>1</v>
      </c>
      <c r="J587">
        <f>IF(AND(D587&gt;='Parameter Ranges for Species'!I$9,'Control Data&amp;Habitat Comparison'!D587&lt;='Parameter Ranges for Species'!D$9),1,0)</f>
        <v>1</v>
      </c>
      <c r="K587">
        <f>IF(AND(E587&gt;='Parameter Ranges for Species'!J$9,'Control Data&amp;Habitat Comparison'!E587&lt;='Parameter Ranges for Species'!E$9),1,0)</f>
        <v>0</v>
      </c>
      <c r="L587">
        <f>IF(AND(F587&gt;='Parameter Ranges for Species'!K$9,'Control Data&amp;Habitat Comparison'!F587&lt;='Parameter Ranges for Species'!F$9),1,0)</f>
        <v>1</v>
      </c>
      <c r="M587">
        <f t="shared" si="28"/>
        <v>3</v>
      </c>
      <c r="T587">
        <f>IF(AND(B587&gt;='Parameter Ranges for Species'!G$17,'Control Data&amp;Habitat Comparison'!B587&lt;='Parameter Ranges for Species'!B$17),1,0)</f>
        <v>0</v>
      </c>
      <c r="U587">
        <f>IF(AND(C587&gt;='Parameter Ranges for Species'!H$17,'Control Data&amp;Habitat Comparison'!C587&lt;='Parameter Ranges for Species'!C$17),1,0)</f>
        <v>1</v>
      </c>
      <c r="V587">
        <f>IF(AND(D587&gt;='Parameter Ranges for Species'!I$17,'Control Data&amp;Habitat Comparison'!D587&lt;='Parameter Ranges for Species'!D$17),1,0)</f>
        <v>1</v>
      </c>
      <c r="W587">
        <f>IF(AND(E587&gt;='Parameter Ranges for Species'!J$17,'Control Data&amp;Habitat Comparison'!E587&lt;='Parameter Ranges for Species'!E$17),1,0)</f>
        <v>1</v>
      </c>
      <c r="X587">
        <f>IF(AND(F587&gt;='Parameter Ranges for Species'!K$17,'Control Data&amp;Habitat Comparison'!F587&lt;='Parameter Ranges for Species'!F$17),1,0)</f>
        <v>1</v>
      </c>
      <c r="Y587">
        <f t="shared" si="29"/>
        <v>4</v>
      </c>
      <c r="AF587">
        <f t="shared" si="27"/>
        <v>0</v>
      </c>
    </row>
    <row r="588" spans="1:32" x14ac:dyDescent="0.25">
      <c r="A588" t="s">
        <v>16</v>
      </c>
      <c r="B588">
        <v>64</v>
      </c>
      <c r="C588">
        <v>0.57911999999999997</v>
      </c>
      <c r="D588">
        <v>0.41666291578520953</v>
      </c>
      <c r="E588">
        <v>19</v>
      </c>
      <c r="F588">
        <v>4</v>
      </c>
      <c r="H588">
        <f>IF(AND(B588&gt;='Parameter Ranges for Species'!G$9,'Control Data&amp;Habitat Comparison'!B588&lt;='Parameter Ranges for Species'!B$9),1,0)</f>
        <v>0</v>
      </c>
      <c r="I588">
        <f>IF(AND(C588&gt;='Parameter Ranges for Species'!H$9,'Control Data&amp;Habitat Comparison'!C588&lt;='Parameter Ranges for Species'!C$9),1,0)</f>
        <v>1</v>
      </c>
      <c r="J588">
        <f>IF(AND(D588&gt;='Parameter Ranges for Species'!I$9,'Control Data&amp;Habitat Comparison'!D588&lt;='Parameter Ranges for Species'!D$9),1,0)</f>
        <v>1</v>
      </c>
      <c r="K588">
        <f>IF(AND(E588&gt;='Parameter Ranges for Species'!J$9,'Control Data&amp;Habitat Comparison'!E588&lt;='Parameter Ranges for Species'!E$9),1,0)</f>
        <v>0</v>
      </c>
      <c r="L588">
        <f>IF(AND(F588&gt;='Parameter Ranges for Species'!K$9,'Control Data&amp;Habitat Comparison'!F588&lt;='Parameter Ranges for Species'!F$9),1,0)</f>
        <v>1</v>
      </c>
      <c r="M588">
        <f t="shared" si="28"/>
        <v>3</v>
      </c>
      <c r="T588">
        <f>IF(AND(B588&gt;='Parameter Ranges for Species'!G$17,'Control Data&amp;Habitat Comparison'!B588&lt;='Parameter Ranges for Species'!B$17),1,0)</f>
        <v>0</v>
      </c>
      <c r="U588">
        <f>IF(AND(C588&gt;='Parameter Ranges for Species'!H$17,'Control Data&amp;Habitat Comparison'!C588&lt;='Parameter Ranges for Species'!C$17),1,0)</f>
        <v>0</v>
      </c>
      <c r="V588">
        <f>IF(AND(D588&gt;='Parameter Ranges for Species'!I$17,'Control Data&amp;Habitat Comparison'!D588&lt;='Parameter Ranges for Species'!D$17),1,0)</f>
        <v>1</v>
      </c>
      <c r="W588">
        <f>IF(AND(E588&gt;='Parameter Ranges for Species'!J$17,'Control Data&amp;Habitat Comparison'!E588&lt;='Parameter Ranges for Species'!E$17),1,0)</f>
        <v>1</v>
      </c>
      <c r="X588">
        <f>IF(AND(F588&gt;='Parameter Ranges for Species'!K$17,'Control Data&amp;Habitat Comparison'!F588&lt;='Parameter Ranges for Species'!F$17),1,0)</f>
        <v>1</v>
      </c>
      <c r="Y588">
        <f t="shared" si="29"/>
        <v>3</v>
      </c>
      <c r="AF588">
        <f t="shared" si="27"/>
        <v>0</v>
      </c>
    </row>
    <row r="589" spans="1:32" x14ac:dyDescent="0.25">
      <c r="A589" t="s">
        <v>16</v>
      </c>
      <c r="B589">
        <v>81</v>
      </c>
      <c r="C589">
        <v>0.57911999999999997</v>
      </c>
      <c r="D589">
        <v>0.30503668362065084</v>
      </c>
      <c r="E589">
        <v>38</v>
      </c>
      <c r="F589">
        <v>3</v>
      </c>
      <c r="H589">
        <f>IF(AND(B589&gt;='Parameter Ranges for Species'!G$9,'Control Data&amp;Habitat Comparison'!B589&lt;='Parameter Ranges for Species'!B$9),1,0)</f>
        <v>0</v>
      </c>
      <c r="I589">
        <f>IF(AND(C589&gt;='Parameter Ranges for Species'!H$9,'Control Data&amp;Habitat Comparison'!C589&lt;='Parameter Ranges for Species'!C$9),1,0)</f>
        <v>1</v>
      </c>
      <c r="J589">
        <f>IF(AND(D589&gt;='Parameter Ranges for Species'!I$9,'Control Data&amp;Habitat Comparison'!D589&lt;='Parameter Ranges for Species'!D$9),1,0)</f>
        <v>1</v>
      </c>
      <c r="K589">
        <f>IF(AND(E589&gt;='Parameter Ranges for Species'!J$9,'Control Data&amp;Habitat Comparison'!E589&lt;='Parameter Ranges for Species'!E$9),1,0)</f>
        <v>1</v>
      </c>
      <c r="L589">
        <f>IF(AND(F589&gt;='Parameter Ranges for Species'!K$9,'Control Data&amp;Habitat Comparison'!F589&lt;='Parameter Ranges for Species'!F$9),1,0)</f>
        <v>1</v>
      </c>
      <c r="M589">
        <f t="shared" si="28"/>
        <v>4</v>
      </c>
      <c r="T589">
        <f>IF(AND(B589&gt;='Parameter Ranges for Species'!G$17,'Control Data&amp;Habitat Comparison'!B589&lt;='Parameter Ranges for Species'!B$17),1,0)</f>
        <v>0</v>
      </c>
      <c r="U589">
        <f>IF(AND(C589&gt;='Parameter Ranges for Species'!H$17,'Control Data&amp;Habitat Comparison'!C589&lt;='Parameter Ranges for Species'!C$17),1,0)</f>
        <v>0</v>
      </c>
      <c r="V589">
        <f>IF(AND(D589&gt;='Parameter Ranges for Species'!I$17,'Control Data&amp;Habitat Comparison'!D589&lt;='Parameter Ranges for Species'!D$17),1,0)</f>
        <v>1</v>
      </c>
      <c r="W589">
        <f>IF(AND(E589&gt;='Parameter Ranges for Species'!J$17,'Control Data&amp;Habitat Comparison'!E589&lt;='Parameter Ranges for Species'!E$17),1,0)</f>
        <v>1</v>
      </c>
      <c r="X589">
        <f>IF(AND(F589&gt;='Parameter Ranges for Species'!K$17,'Control Data&amp;Habitat Comparison'!F589&lt;='Parameter Ranges for Species'!F$17),1,0)</f>
        <v>1</v>
      </c>
      <c r="Y589">
        <f t="shared" si="29"/>
        <v>3</v>
      </c>
      <c r="AF589">
        <f t="shared" si="27"/>
        <v>0</v>
      </c>
    </row>
    <row r="590" spans="1:32" x14ac:dyDescent="0.25">
      <c r="A590" t="s">
        <v>16</v>
      </c>
      <c r="B590">
        <v>68</v>
      </c>
      <c r="C590">
        <v>0.33528000000000002</v>
      </c>
      <c r="D590">
        <v>0.41036143493721022</v>
      </c>
      <c r="E590">
        <v>40</v>
      </c>
      <c r="F590">
        <v>3</v>
      </c>
      <c r="H590">
        <f>IF(AND(B590&gt;='Parameter Ranges for Species'!G$9,'Control Data&amp;Habitat Comparison'!B590&lt;='Parameter Ranges for Species'!B$9),1,0)</f>
        <v>0</v>
      </c>
      <c r="I590">
        <f>IF(AND(C590&gt;='Parameter Ranges for Species'!H$9,'Control Data&amp;Habitat Comparison'!C590&lt;='Parameter Ranges for Species'!C$9),1,0)</f>
        <v>1</v>
      </c>
      <c r="J590">
        <f>IF(AND(D590&gt;='Parameter Ranges for Species'!I$9,'Control Data&amp;Habitat Comparison'!D590&lt;='Parameter Ranges for Species'!D$9),1,0)</f>
        <v>1</v>
      </c>
      <c r="K590">
        <f>IF(AND(E590&gt;='Parameter Ranges for Species'!J$9,'Control Data&amp;Habitat Comparison'!E590&lt;='Parameter Ranges for Species'!E$9),1,0)</f>
        <v>1</v>
      </c>
      <c r="L590">
        <f>IF(AND(F590&gt;='Parameter Ranges for Species'!K$9,'Control Data&amp;Habitat Comparison'!F590&lt;='Parameter Ranges for Species'!F$9),1,0)</f>
        <v>1</v>
      </c>
      <c r="M590">
        <f t="shared" si="28"/>
        <v>4</v>
      </c>
      <c r="T590">
        <f>IF(AND(B590&gt;='Parameter Ranges for Species'!G$17,'Control Data&amp;Habitat Comparison'!B590&lt;='Parameter Ranges for Species'!B$17),1,0)</f>
        <v>0</v>
      </c>
      <c r="U590">
        <f>IF(AND(C590&gt;='Parameter Ranges for Species'!H$17,'Control Data&amp;Habitat Comparison'!C590&lt;='Parameter Ranges for Species'!C$17),1,0)</f>
        <v>1</v>
      </c>
      <c r="V590">
        <f>IF(AND(D590&gt;='Parameter Ranges for Species'!I$17,'Control Data&amp;Habitat Comparison'!D590&lt;='Parameter Ranges for Species'!D$17),1,0)</f>
        <v>1</v>
      </c>
      <c r="W590">
        <f>IF(AND(E590&gt;='Parameter Ranges for Species'!J$17,'Control Data&amp;Habitat Comparison'!E590&lt;='Parameter Ranges for Species'!E$17),1,0)</f>
        <v>1</v>
      </c>
      <c r="X590">
        <f>IF(AND(F590&gt;='Parameter Ranges for Species'!K$17,'Control Data&amp;Habitat Comparison'!F590&lt;='Parameter Ranges for Species'!F$17),1,0)</f>
        <v>1</v>
      </c>
      <c r="Y590">
        <f t="shared" si="29"/>
        <v>4</v>
      </c>
      <c r="AF590">
        <f t="shared" si="27"/>
        <v>1</v>
      </c>
    </row>
    <row r="591" spans="1:32" x14ac:dyDescent="0.25">
      <c r="A591" t="s">
        <v>16</v>
      </c>
      <c r="B591">
        <v>77</v>
      </c>
      <c r="C591">
        <v>0.30480000000000002</v>
      </c>
      <c r="D591">
        <v>0.32034027996579195</v>
      </c>
      <c r="E591">
        <v>35</v>
      </c>
      <c r="F591">
        <v>3</v>
      </c>
      <c r="H591">
        <f>IF(AND(B591&gt;='Parameter Ranges for Species'!G$9,'Control Data&amp;Habitat Comparison'!B591&lt;='Parameter Ranges for Species'!B$9),1,0)</f>
        <v>0</v>
      </c>
      <c r="I591">
        <f>IF(AND(C591&gt;='Parameter Ranges for Species'!H$9,'Control Data&amp;Habitat Comparison'!C591&lt;='Parameter Ranges for Species'!C$9),1,0)</f>
        <v>1</v>
      </c>
      <c r="J591">
        <f>IF(AND(D591&gt;='Parameter Ranges for Species'!I$9,'Control Data&amp;Habitat Comparison'!D591&lt;='Parameter Ranges for Species'!D$9),1,0)</f>
        <v>1</v>
      </c>
      <c r="K591">
        <f>IF(AND(E591&gt;='Parameter Ranges for Species'!J$9,'Control Data&amp;Habitat Comparison'!E591&lt;='Parameter Ranges for Species'!E$9),1,0)</f>
        <v>1</v>
      </c>
      <c r="L591">
        <f>IF(AND(F591&gt;='Parameter Ranges for Species'!K$9,'Control Data&amp;Habitat Comparison'!F591&lt;='Parameter Ranges for Species'!F$9),1,0)</f>
        <v>1</v>
      </c>
      <c r="M591">
        <f t="shared" si="28"/>
        <v>4</v>
      </c>
      <c r="T591">
        <f>IF(AND(B591&gt;='Parameter Ranges for Species'!G$17,'Control Data&amp;Habitat Comparison'!B591&lt;='Parameter Ranges for Species'!B$17),1,0)</f>
        <v>0</v>
      </c>
      <c r="U591">
        <f>IF(AND(C591&gt;='Parameter Ranges for Species'!H$17,'Control Data&amp;Habitat Comparison'!C591&lt;='Parameter Ranges for Species'!C$17),1,0)</f>
        <v>1</v>
      </c>
      <c r="V591">
        <f>IF(AND(D591&gt;='Parameter Ranges for Species'!I$17,'Control Data&amp;Habitat Comparison'!D591&lt;='Parameter Ranges for Species'!D$17),1,0)</f>
        <v>1</v>
      </c>
      <c r="W591">
        <f>IF(AND(E591&gt;='Parameter Ranges for Species'!J$17,'Control Data&amp;Habitat Comparison'!E591&lt;='Parameter Ranges for Species'!E$17),1,0)</f>
        <v>1</v>
      </c>
      <c r="X591">
        <f>IF(AND(F591&gt;='Parameter Ranges for Species'!K$17,'Control Data&amp;Habitat Comparison'!F591&lt;='Parameter Ranges for Species'!F$17),1,0)</f>
        <v>1</v>
      </c>
      <c r="Y591">
        <f t="shared" si="29"/>
        <v>4</v>
      </c>
      <c r="AF591">
        <f t="shared" si="27"/>
        <v>1</v>
      </c>
    </row>
    <row r="592" spans="1:32" x14ac:dyDescent="0.25">
      <c r="A592" t="s">
        <v>16</v>
      </c>
      <c r="B592">
        <v>68</v>
      </c>
      <c r="C592">
        <v>0.36576000000000003</v>
      </c>
      <c r="D592">
        <v>0.48791465994508715</v>
      </c>
      <c r="E592">
        <v>27</v>
      </c>
      <c r="F592">
        <v>3</v>
      </c>
      <c r="H592">
        <f>IF(AND(B592&gt;='Parameter Ranges for Species'!G$9,'Control Data&amp;Habitat Comparison'!B592&lt;='Parameter Ranges for Species'!B$9),1,0)</f>
        <v>0</v>
      </c>
      <c r="I592">
        <f>IF(AND(C592&gt;='Parameter Ranges for Species'!H$9,'Control Data&amp;Habitat Comparison'!C592&lt;='Parameter Ranges for Species'!C$9),1,0)</f>
        <v>1</v>
      </c>
      <c r="J592">
        <f>IF(AND(D592&gt;='Parameter Ranges for Species'!I$9,'Control Data&amp;Habitat Comparison'!D592&lt;='Parameter Ranges for Species'!D$9),1,0)</f>
        <v>1</v>
      </c>
      <c r="K592">
        <f>IF(AND(E592&gt;='Parameter Ranges for Species'!J$9,'Control Data&amp;Habitat Comparison'!E592&lt;='Parameter Ranges for Species'!E$9),1,0)</f>
        <v>1</v>
      </c>
      <c r="L592">
        <f>IF(AND(F592&gt;='Parameter Ranges for Species'!K$9,'Control Data&amp;Habitat Comparison'!F592&lt;='Parameter Ranges for Species'!F$9),1,0)</f>
        <v>1</v>
      </c>
      <c r="M592">
        <f t="shared" si="28"/>
        <v>4</v>
      </c>
      <c r="T592">
        <f>IF(AND(B592&gt;='Parameter Ranges for Species'!G$17,'Control Data&amp;Habitat Comparison'!B592&lt;='Parameter Ranges for Species'!B$17),1,0)</f>
        <v>0</v>
      </c>
      <c r="U592">
        <f>IF(AND(C592&gt;='Parameter Ranges for Species'!H$17,'Control Data&amp;Habitat Comparison'!C592&lt;='Parameter Ranges for Species'!C$17),1,0)</f>
        <v>1</v>
      </c>
      <c r="V592">
        <f>IF(AND(D592&gt;='Parameter Ranges for Species'!I$17,'Control Data&amp;Habitat Comparison'!D592&lt;='Parameter Ranges for Species'!D$17),1,0)</f>
        <v>1</v>
      </c>
      <c r="W592">
        <f>IF(AND(E592&gt;='Parameter Ranges for Species'!J$17,'Control Data&amp;Habitat Comparison'!E592&lt;='Parameter Ranges for Species'!E$17),1,0)</f>
        <v>1</v>
      </c>
      <c r="X592">
        <f>IF(AND(F592&gt;='Parameter Ranges for Species'!K$17,'Control Data&amp;Habitat Comparison'!F592&lt;='Parameter Ranges for Species'!F$17),1,0)</f>
        <v>1</v>
      </c>
      <c r="Y592">
        <f t="shared" si="29"/>
        <v>4</v>
      </c>
      <c r="AF592">
        <f t="shared" si="27"/>
        <v>1</v>
      </c>
    </row>
    <row r="593" spans="1:33" x14ac:dyDescent="0.25">
      <c r="A593" t="s">
        <v>16</v>
      </c>
      <c r="B593">
        <v>76</v>
      </c>
      <c r="C593">
        <v>0.27432000000000001</v>
      </c>
      <c r="D593">
        <v>0.47337624341720297</v>
      </c>
      <c r="E593">
        <v>26</v>
      </c>
      <c r="F593">
        <v>4</v>
      </c>
      <c r="H593">
        <f>IF(AND(B593&gt;='Parameter Ranges for Species'!G$9,'Control Data&amp;Habitat Comparison'!B593&lt;='Parameter Ranges for Species'!B$9),1,0)</f>
        <v>0</v>
      </c>
      <c r="I593">
        <f>IF(AND(C593&gt;='Parameter Ranges for Species'!H$9,'Control Data&amp;Habitat Comparison'!C593&lt;='Parameter Ranges for Species'!C$9),1,0)</f>
        <v>1</v>
      </c>
      <c r="J593">
        <f>IF(AND(D593&gt;='Parameter Ranges for Species'!I$9,'Control Data&amp;Habitat Comparison'!D593&lt;='Parameter Ranges for Species'!D$9),1,0)</f>
        <v>1</v>
      </c>
      <c r="K593">
        <f>IF(AND(E593&gt;='Parameter Ranges for Species'!J$9,'Control Data&amp;Habitat Comparison'!E593&lt;='Parameter Ranges for Species'!E$9),1,0)</f>
        <v>1</v>
      </c>
      <c r="L593">
        <f>IF(AND(F593&gt;='Parameter Ranges for Species'!K$9,'Control Data&amp;Habitat Comparison'!F593&lt;='Parameter Ranges for Species'!F$9),1,0)</f>
        <v>1</v>
      </c>
      <c r="M593">
        <f t="shared" si="28"/>
        <v>4</v>
      </c>
      <c r="T593">
        <f>IF(AND(B593&gt;='Parameter Ranges for Species'!G$17,'Control Data&amp;Habitat Comparison'!B593&lt;='Parameter Ranges for Species'!B$17),1,0)</f>
        <v>0</v>
      </c>
      <c r="U593">
        <f>IF(AND(C593&gt;='Parameter Ranges for Species'!H$17,'Control Data&amp;Habitat Comparison'!C593&lt;='Parameter Ranges for Species'!C$17),1,0)</f>
        <v>1</v>
      </c>
      <c r="V593">
        <f>IF(AND(D593&gt;='Parameter Ranges for Species'!I$17,'Control Data&amp;Habitat Comparison'!D593&lt;='Parameter Ranges for Species'!D$17),1,0)</f>
        <v>1</v>
      </c>
      <c r="W593">
        <f>IF(AND(E593&gt;='Parameter Ranges for Species'!J$17,'Control Data&amp;Habitat Comparison'!E593&lt;='Parameter Ranges for Species'!E$17),1,0)</f>
        <v>1</v>
      </c>
      <c r="X593">
        <f>IF(AND(F593&gt;='Parameter Ranges for Species'!K$17,'Control Data&amp;Habitat Comparison'!F593&lt;='Parameter Ranges for Species'!F$17),1,0)</f>
        <v>1</v>
      </c>
      <c r="Y593">
        <f t="shared" si="29"/>
        <v>4</v>
      </c>
      <c r="AF593">
        <f t="shared" si="27"/>
        <v>1</v>
      </c>
    </row>
    <row r="594" spans="1:33" x14ac:dyDescent="0.25">
      <c r="A594" t="s">
        <v>16</v>
      </c>
      <c r="B594">
        <v>63</v>
      </c>
      <c r="C594">
        <v>0.33528000000000002</v>
      </c>
      <c r="D594">
        <v>0.3726875815816717</v>
      </c>
      <c r="E594">
        <v>29</v>
      </c>
      <c r="F594">
        <v>3</v>
      </c>
      <c r="H594">
        <f>IF(AND(B594&gt;='Parameter Ranges for Species'!G$9,'Control Data&amp;Habitat Comparison'!B594&lt;='Parameter Ranges for Species'!B$9),1,0)</f>
        <v>0</v>
      </c>
      <c r="I594">
        <f>IF(AND(C594&gt;='Parameter Ranges for Species'!H$9,'Control Data&amp;Habitat Comparison'!C594&lt;='Parameter Ranges for Species'!C$9),1,0)</f>
        <v>1</v>
      </c>
      <c r="J594">
        <f>IF(AND(D594&gt;='Parameter Ranges for Species'!I$9,'Control Data&amp;Habitat Comparison'!D594&lt;='Parameter Ranges for Species'!D$9),1,0)</f>
        <v>1</v>
      </c>
      <c r="K594">
        <f>IF(AND(E594&gt;='Parameter Ranges for Species'!J$9,'Control Data&amp;Habitat Comparison'!E594&lt;='Parameter Ranges for Species'!E$9),1,0)</f>
        <v>1</v>
      </c>
      <c r="L594">
        <f>IF(AND(F594&gt;='Parameter Ranges for Species'!K$9,'Control Data&amp;Habitat Comparison'!F594&lt;='Parameter Ranges for Species'!F$9),1,0)</f>
        <v>1</v>
      </c>
      <c r="M594">
        <f t="shared" si="28"/>
        <v>4</v>
      </c>
      <c r="T594">
        <f>IF(AND(B594&gt;='Parameter Ranges for Species'!G$17,'Control Data&amp;Habitat Comparison'!B594&lt;='Parameter Ranges for Species'!B$17),1,0)</f>
        <v>0</v>
      </c>
      <c r="U594">
        <f>IF(AND(C594&gt;='Parameter Ranges for Species'!H$17,'Control Data&amp;Habitat Comparison'!C594&lt;='Parameter Ranges for Species'!C$17),1,0)</f>
        <v>1</v>
      </c>
      <c r="V594">
        <f>IF(AND(D594&gt;='Parameter Ranges for Species'!I$17,'Control Data&amp;Habitat Comparison'!D594&lt;='Parameter Ranges for Species'!D$17),1,0)</f>
        <v>1</v>
      </c>
      <c r="W594">
        <f>IF(AND(E594&gt;='Parameter Ranges for Species'!J$17,'Control Data&amp;Habitat Comparison'!E594&lt;='Parameter Ranges for Species'!E$17),1,0)</f>
        <v>1</v>
      </c>
      <c r="X594">
        <f>IF(AND(F594&gt;='Parameter Ranges for Species'!K$17,'Control Data&amp;Habitat Comparison'!F594&lt;='Parameter Ranges for Species'!F$17),1,0)</f>
        <v>1</v>
      </c>
      <c r="Y594">
        <f t="shared" si="29"/>
        <v>4</v>
      </c>
      <c r="AF594">
        <f t="shared" si="27"/>
        <v>1</v>
      </c>
    </row>
    <row r="595" spans="1:33" x14ac:dyDescent="0.25">
      <c r="A595" t="s">
        <v>16</v>
      </c>
      <c r="B595">
        <v>83</v>
      </c>
      <c r="C595">
        <v>0.27432000000000001</v>
      </c>
      <c r="D595">
        <v>0.46887518566863207</v>
      </c>
      <c r="E595">
        <v>31</v>
      </c>
      <c r="F595">
        <v>4</v>
      </c>
      <c r="H595">
        <f>IF(AND(B595&gt;='Parameter Ranges for Species'!G$9,'Control Data&amp;Habitat Comparison'!B595&lt;='Parameter Ranges for Species'!B$9),1,0)</f>
        <v>0</v>
      </c>
      <c r="I595">
        <f>IF(AND(C595&gt;='Parameter Ranges for Species'!H$9,'Control Data&amp;Habitat Comparison'!C595&lt;='Parameter Ranges for Species'!C$9),1,0)</f>
        <v>1</v>
      </c>
      <c r="J595">
        <f>IF(AND(D595&gt;='Parameter Ranges for Species'!I$9,'Control Data&amp;Habitat Comparison'!D595&lt;='Parameter Ranges for Species'!D$9),1,0)</f>
        <v>1</v>
      </c>
      <c r="K595">
        <f>IF(AND(E595&gt;='Parameter Ranges for Species'!J$9,'Control Data&amp;Habitat Comparison'!E595&lt;='Parameter Ranges for Species'!E$9),1,0)</f>
        <v>1</v>
      </c>
      <c r="L595">
        <f>IF(AND(F595&gt;='Parameter Ranges for Species'!K$9,'Control Data&amp;Habitat Comparison'!F595&lt;='Parameter Ranges for Species'!F$9),1,0)</f>
        <v>1</v>
      </c>
      <c r="M595">
        <f t="shared" si="28"/>
        <v>4</v>
      </c>
      <c r="T595">
        <f>IF(AND(B595&gt;='Parameter Ranges for Species'!G$17,'Control Data&amp;Habitat Comparison'!B595&lt;='Parameter Ranges for Species'!B$17),1,0)</f>
        <v>0</v>
      </c>
      <c r="U595">
        <f>IF(AND(C595&gt;='Parameter Ranges for Species'!H$17,'Control Data&amp;Habitat Comparison'!C595&lt;='Parameter Ranges for Species'!C$17),1,0)</f>
        <v>1</v>
      </c>
      <c r="V595">
        <f>IF(AND(D595&gt;='Parameter Ranges for Species'!I$17,'Control Data&amp;Habitat Comparison'!D595&lt;='Parameter Ranges for Species'!D$17),1,0)</f>
        <v>1</v>
      </c>
      <c r="W595">
        <f>IF(AND(E595&gt;='Parameter Ranges for Species'!J$17,'Control Data&amp;Habitat Comparison'!E595&lt;='Parameter Ranges for Species'!E$17),1,0)</f>
        <v>1</v>
      </c>
      <c r="X595">
        <f>IF(AND(F595&gt;='Parameter Ranges for Species'!K$17,'Control Data&amp;Habitat Comparison'!F595&lt;='Parameter Ranges for Species'!F$17),1,0)</f>
        <v>1</v>
      </c>
      <c r="Y595">
        <f t="shared" si="29"/>
        <v>4</v>
      </c>
      <c r="AF595">
        <f t="shared" si="27"/>
        <v>1</v>
      </c>
    </row>
    <row r="596" spans="1:33" x14ac:dyDescent="0.25">
      <c r="A596" t="s">
        <v>16</v>
      </c>
      <c r="B596">
        <v>56</v>
      </c>
      <c r="C596">
        <v>0.21335999999999999</v>
      </c>
      <c r="D596">
        <v>0.34928208128910299</v>
      </c>
      <c r="E596">
        <v>31</v>
      </c>
      <c r="F596">
        <v>3</v>
      </c>
      <c r="H596">
        <f>IF(AND(B596&gt;='Parameter Ranges for Species'!G$9,'Control Data&amp;Habitat Comparison'!B596&lt;='Parameter Ranges for Species'!B$9),1,0)</f>
        <v>0</v>
      </c>
      <c r="I596">
        <f>IF(AND(C596&gt;='Parameter Ranges for Species'!H$9,'Control Data&amp;Habitat Comparison'!C596&lt;='Parameter Ranges for Species'!C$9),1,0)</f>
        <v>1</v>
      </c>
      <c r="J596">
        <f>IF(AND(D596&gt;='Parameter Ranges for Species'!I$9,'Control Data&amp;Habitat Comparison'!D596&lt;='Parameter Ranges for Species'!D$9),1,0)</f>
        <v>1</v>
      </c>
      <c r="K596">
        <f>IF(AND(E596&gt;='Parameter Ranges for Species'!J$9,'Control Data&amp;Habitat Comparison'!E596&lt;='Parameter Ranges for Species'!E$9),1,0)</f>
        <v>1</v>
      </c>
      <c r="L596">
        <f>IF(AND(F596&gt;='Parameter Ranges for Species'!K$9,'Control Data&amp;Habitat Comparison'!F596&lt;='Parameter Ranges for Species'!F$9),1,0)</f>
        <v>1</v>
      </c>
      <c r="M596">
        <f t="shared" si="28"/>
        <v>4</v>
      </c>
      <c r="T596">
        <f>IF(AND(B596&gt;='Parameter Ranges for Species'!G$17,'Control Data&amp;Habitat Comparison'!B596&lt;='Parameter Ranges for Species'!B$17),1,0)</f>
        <v>1</v>
      </c>
      <c r="U596">
        <f>IF(AND(C596&gt;='Parameter Ranges for Species'!H$17,'Control Data&amp;Habitat Comparison'!C596&lt;='Parameter Ranges for Species'!C$17),1,0)</f>
        <v>1</v>
      </c>
      <c r="V596">
        <f>IF(AND(D596&gt;='Parameter Ranges for Species'!I$17,'Control Data&amp;Habitat Comparison'!D596&lt;='Parameter Ranges for Species'!D$17),1,0)</f>
        <v>1</v>
      </c>
      <c r="W596">
        <f>IF(AND(E596&gt;='Parameter Ranges for Species'!J$17,'Control Data&amp;Habitat Comparison'!E596&lt;='Parameter Ranges for Species'!E$17),1,0)</f>
        <v>1</v>
      </c>
      <c r="X596">
        <f>IF(AND(F596&gt;='Parameter Ranges for Species'!K$17,'Control Data&amp;Habitat Comparison'!F596&lt;='Parameter Ranges for Species'!F$17),1,0)</f>
        <v>1</v>
      </c>
      <c r="Y596">
        <f t="shared" si="29"/>
        <v>5</v>
      </c>
      <c r="AF596">
        <f t="shared" si="27"/>
        <v>1</v>
      </c>
    </row>
    <row r="597" spans="1:33" x14ac:dyDescent="0.25">
      <c r="A597" t="s">
        <v>16</v>
      </c>
      <c r="B597">
        <v>61</v>
      </c>
      <c r="C597">
        <v>0.27432000000000001</v>
      </c>
      <c r="D597">
        <v>0.39339244722509792</v>
      </c>
      <c r="E597">
        <v>52</v>
      </c>
      <c r="F597">
        <v>4</v>
      </c>
      <c r="H597">
        <f>IF(AND(B597&gt;='Parameter Ranges for Species'!G$9,'Control Data&amp;Habitat Comparison'!B597&lt;='Parameter Ranges for Species'!B$9),1,0)</f>
        <v>0</v>
      </c>
      <c r="I597">
        <f>IF(AND(C597&gt;='Parameter Ranges for Species'!H$9,'Control Data&amp;Habitat Comparison'!C597&lt;='Parameter Ranges for Species'!C$9),1,0)</f>
        <v>1</v>
      </c>
      <c r="J597">
        <f>IF(AND(D597&gt;='Parameter Ranges for Species'!I$9,'Control Data&amp;Habitat Comparison'!D597&lt;='Parameter Ranges for Species'!D$9),1,0)</f>
        <v>1</v>
      </c>
      <c r="K597">
        <f>IF(AND(E597&gt;='Parameter Ranges for Species'!J$9,'Control Data&amp;Habitat Comparison'!E597&lt;='Parameter Ranges for Species'!E$9),1,0)</f>
        <v>1</v>
      </c>
      <c r="L597">
        <f>IF(AND(F597&gt;='Parameter Ranges for Species'!K$9,'Control Data&amp;Habitat Comparison'!F597&lt;='Parameter Ranges for Species'!F$9),1,0)</f>
        <v>1</v>
      </c>
      <c r="M597">
        <f t="shared" si="28"/>
        <v>4</v>
      </c>
      <c r="T597">
        <f>IF(AND(B597&gt;='Parameter Ranges for Species'!G$17,'Control Data&amp;Habitat Comparison'!B597&lt;='Parameter Ranges for Species'!B$17),1,0)</f>
        <v>0</v>
      </c>
      <c r="U597">
        <f>IF(AND(C597&gt;='Parameter Ranges for Species'!H$17,'Control Data&amp;Habitat Comparison'!C597&lt;='Parameter Ranges for Species'!C$17),1,0)</f>
        <v>1</v>
      </c>
      <c r="V597">
        <f>IF(AND(D597&gt;='Parameter Ranges for Species'!I$17,'Control Data&amp;Habitat Comparison'!D597&lt;='Parameter Ranges for Species'!D$17),1,0)</f>
        <v>1</v>
      </c>
      <c r="W597">
        <f>IF(AND(E597&gt;='Parameter Ranges for Species'!J$17,'Control Data&amp;Habitat Comparison'!E597&lt;='Parameter Ranges for Species'!E$17),1,0)</f>
        <v>1</v>
      </c>
      <c r="X597">
        <f>IF(AND(F597&gt;='Parameter Ranges for Species'!K$17,'Control Data&amp;Habitat Comparison'!F597&lt;='Parameter Ranges for Species'!F$17),1,0)</f>
        <v>1</v>
      </c>
      <c r="Y597">
        <f t="shared" si="29"/>
        <v>4</v>
      </c>
      <c r="AF597">
        <f t="shared" si="27"/>
        <v>1</v>
      </c>
    </row>
    <row r="598" spans="1:33" x14ac:dyDescent="0.25">
      <c r="A598" t="s">
        <v>16</v>
      </c>
      <c r="B598">
        <v>60</v>
      </c>
      <c r="C598">
        <v>0.24384000000000003</v>
      </c>
      <c r="D598">
        <v>0.34928208128910299</v>
      </c>
      <c r="E598">
        <v>31</v>
      </c>
      <c r="F598">
        <v>3</v>
      </c>
      <c r="H598">
        <f>IF(AND(B598&gt;='Parameter Ranges for Species'!G$9,'Control Data&amp;Habitat Comparison'!B598&lt;='Parameter Ranges for Species'!B$9),1,0)</f>
        <v>0</v>
      </c>
      <c r="I598">
        <f>IF(AND(C598&gt;='Parameter Ranges for Species'!H$9,'Control Data&amp;Habitat Comparison'!C598&lt;='Parameter Ranges for Species'!C$9),1,0)</f>
        <v>1</v>
      </c>
      <c r="J598">
        <f>IF(AND(D598&gt;='Parameter Ranges for Species'!I$9,'Control Data&amp;Habitat Comparison'!D598&lt;='Parameter Ranges for Species'!D$9),1,0)</f>
        <v>1</v>
      </c>
      <c r="K598">
        <f>IF(AND(E598&gt;='Parameter Ranges for Species'!J$9,'Control Data&amp;Habitat Comparison'!E598&lt;='Parameter Ranges for Species'!E$9),1,0)</f>
        <v>1</v>
      </c>
      <c r="L598">
        <f>IF(AND(F598&gt;='Parameter Ranges for Species'!K$9,'Control Data&amp;Habitat Comparison'!F598&lt;='Parameter Ranges for Species'!F$9),1,0)</f>
        <v>1</v>
      </c>
      <c r="M598">
        <f t="shared" si="28"/>
        <v>4</v>
      </c>
      <c r="T598">
        <f>IF(AND(B598&gt;='Parameter Ranges for Species'!G$17,'Control Data&amp;Habitat Comparison'!B598&lt;='Parameter Ranges for Species'!B$17),1,0)</f>
        <v>1</v>
      </c>
      <c r="U598">
        <f>IF(AND(C598&gt;='Parameter Ranges for Species'!H$17,'Control Data&amp;Habitat Comparison'!C598&lt;='Parameter Ranges for Species'!C$17),1,0)</f>
        <v>1</v>
      </c>
      <c r="V598">
        <f>IF(AND(D598&gt;='Parameter Ranges for Species'!I$17,'Control Data&amp;Habitat Comparison'!D598&lt;='Parameter Ranges for Species'!D$17),1,0)</f>
        <v>1</v>
      </c>
      <c r="W598">
        <f>IF(AND(E598&gt;='Parameter Ranges for Species'!J$17,'Control Data&amp;Habitat Comparison'!E598&lt;='Parameter Ranges for Species'!E$17),1,0)</f>
        <v>1</v>
      </c>
      <c r="X598">
        <f>IF(AND(F598&gt;='Parameter Ranges for Species'!K$17,'Control Data&amp;Habitat Comparison'!F598&lt;='Parameter Ranges for Species'!F$17),1,0)</f>
        <v>1</v>
      </c>
      <c r="Y598">
        <f t="shared" si="29"/>
        <v>5</v>
      </c>
      <c r="AF598">
        <f t="shared" si="27"/>
        <v>1</v>
      </c>
    </row>
    <row r="599" spans="1:33" x14ac:dyDescent="0.25">
      <c r="A599" t="s">
        <v>16</v>
      </c>
      <c r="B599">
        <v>70</v>
      </c>
      <c r="C599">
        <v>0.18288000000000001</v>
      </c>
      <c r="D599">
        <v>0.43030112076337945</v>
      </c>
      <c r="E599">
        <v>42</v>
      </c>
      <c r="F599">
        <v>3</v>
      </c>
      <c r="H599">
        <f>IF(AND(B599&gt;='Parameter Ranges for Species'!G$9,'Control Data&amp;Habitat Comparison'!B599&lt;='Parameter Ranges for Species'!B$9),1,0)</f>
        <v>0</v>
      </c>
      <c r="I599">
        <f>IF(AND(C599&gt;='Parameter Ranges for Species'!H$9,'Control Data&amp;Habitat Comparison'!C599&lt;='Parameter Ranges for Species'!C$9),1,0)</f>
        <v>1</v>
      </c>
      <c r="J599">
        <f>IF(AND(D599&gt;='Parameter Ranges for Species'!I$9,'Control Data&amp;Habitat Comparison'!D599&lt;='Parameter Ranges for Species'!D$9),1,0)</f>
        <v>1</v>
      </c>
      <c r="K599">
        <f>IF(AND(E599&gt;='Parameter Ranges for Species'!J$9,'Control Data&amp;Habitat Comparison'!E599&lt;='Parameter Ranges for Species'!E$9),1,0)</f>
        <v>1</v>
      </c>
      <c r="L599">
        <f>IF(AND(F599&gt;='Parameter Ranges for Species'!K$9,'Control Data&amp;Habitat Comparison'!F599&lt;='Parameter Ranges for Species'!F$9),1,0)</f>
        <v>1</v>
      </c>
      <c r="M599">
        <f t="shared" si="28"/>
        <v>4</v>
      </c>
      <c r="T599">
        <f>IF(AND(B599&gt;='Parameter Ranges for Species'!G$17,'Control Data&amp;Habitat Comparison'!B599&lt;='Parameter Ranges for Species'!B$17),1,0)</f>
        <v>0</v>
      </c>
      <c r="U599">
        <f>IF(AND(C599&gt;='Parameter Ranges for Species'!H$17,'Control Data&amp;Habitat Comparison'!C599&lt;='Parameter Ranges for Species'!C$17),1,0)</f>
        <v>1</v>
      </c>
      <c r="V599">
        <f>IF(AND(D599&gt;='Parameter Ranges for Species'!I$17,'Control Data&amp;Habitat Comparison'!D599&lt;='Parameter Ranges for Species'!D$17),1,0)</f>
        <v>1</v>
      </c>
      <c r="W599">
        <f>IF(AND(E599&gt;='Parameter Ranges for Species'!J$17,'Control Data&amp;Habitat Comparison'!E599&lt;='Parameter Ranges for Species'!E$17),1,0)</f>
        <v>1</v>
      </c>
      <c r="X599">
        <f>IF(AND(F599&gt;='Parameter Ranges for Species'!K$17,'Control Data&amp;Habitat Comparison'!F599&lt;='Parameter Ranges for Species'!F$17),1,0)</f>
        <v>1</v>
      </c>
      <c r="Y599">
        <f t="shared" si="29"/>
        <v>4</v>
      </c>
      <c r="AF599">
        <f t="shared" si="27"/>
        <v>1</v>
      </c>
    </row>
    <row r="600" spans="1:33" x14ac:dyDescent="0.25">
      <c r="A600" t="s">
        <v>16</v>
      </c>
      <c r="B600">
        <v>64</v>
      </c>
      <c r="C600">
        <v>0.12192000000000001</v>
      </c>
      <c r="D600">
        <v>0.31417383085024986</v>
      </c>
      <c r="E600">
        <v>29</v>
      </c>
      <c r="F600">
        <v>4</v>
      </c>
      <c r="H600">
        <f>IF(AND(B600&gt;='Parameter Ranges for Species'!G$9,'Control Data&amp;Habitat Comparison'!B600&lt;='Parameter Ranges for Species'!B$9),1,0)</f>
        <v>0</v>
      </c>
      <c r="I600">
        <f>IF(AND(C600&gt;='Parameter Ranges for Species'!H$9,'Control Data&amp;Habitat Comparison'!C600&lt;='Parameter Ranges for Species'!C$9),1,0)</f>
        <v>1</v>
      </c>
      <c r="J600">
        <f>IF(AND(D600&gt;='Parameter Ranges for Species'!I$9,'Control Data&amp;Habitat Comparison'!D600&lt;='Parameter Ranges for Species'!D$9),1,0)</f>
        <v>1</v>
      </c>
      <c r="K600">
        <f>IF(AND(E600&gt;='Parameter Ranges for Species'!J$9,'Control Data&amp;Habitat Comparison'!E600&lt;='Parameter Ranges for Species'!E$9),1,0)</f>
        <v>1</v>
      </c>
      <c r="L600">
        <f>IF(AND(F600&gt;='Parameter Ranges for Species'!K$9,'Control Data&amp;Habitat Comparison'!F600&lt;='Parameter Ranges for Species'!F$9),1,0)</f>
        <v>1</v>
      </c>
      <c r="M600">
        <f t="shared" si="28"/>
        <v>4</v>
      </c>
      <c r="T600">
        <f>IF(AND(B600&gt;='Parameter Ranges for Species'!G$17,'Control Data&amp;Habitat Comparison'!B600&lt;='Parameter Ranges for Species'!B$17),1,0)</f>
        <v>0</v>
      </c>
      <c r="U600">
        <f>IF(AND(C600&gt;='Parameter Ranges for Species'!H$17,'Control Data&amp;Habitat Comparison'!C600&lt;='Parameter Ranges for Species'!C$17),1,0)</f>
        <v>1</v>
      </c>
      <c r="V600">
        <f>IF(AND(D600&gt;='Parameter Ranges for Species'!I$17,'Control Data&amp;Habitat Comparison'!D600&lt;='Parameter Ranges for Species'!D$17),1,0)</f>
        <v>1</v>
      </c>
      <c r="W600">
        <f>IF(AND(E600&gt;='Parameter Ranges for Species'!J$17,'Control Data&amp;Habitat Comparison'!E600&lt;='Parameter Ranges for Species'!E$17),1,0)</f>
        <v>1</v>
      </c>
      <c r="X600">
        <f>IF(AND(F600&gt;='Parameter Ranges for Species'!K$17,'Control Data&amp;Habitat Comparison'!F600&lt;='Parameter Ranges for Species'!F$17),1,0)</f>
        <v>1</v>
      </c>
      <c r="Y600">
        <f t="shared" si="29"/>
        <v>4</v>
      </c>
      <c r="AF600">
        <f t="shared" si="27"/>
        <v>1</v>
      </c>
    </row>
    <row r="601" spans="1:33" x14ac:dyDescent="0.25">
      <c r="A601" t="s">
        <v>16</v>
      </c>
      <c r="B601">
        <v>76</v>
      </c>
      <c r="C601">
        <v>0.27432000000000001</v>
      </c>
      <c r="D601">
        <v>0.39519287032452627</v>
      </c>
      <c r="E601">
        <v>32</v>
      </c>
      <c r="F601">
        <v>1</v>
      </c>
      <c r="H601">
        <f>IF(AND(B601&gt;='Parameter Ranges for Species'!G$9,'Control Data&amp;Habitat Comparison'!B601&lt;='Parameter Ranges for Species'!B$9),1,0)</f>
        <v>0</v>
      </c>
      <c r="I601">
        <f>IF(AND(C601&gt;='Parameter Ranges for Species'!H$9,'Control Data&amp;Habitat Comparison'!C601&lt;='Parameter Ranges for Species'!C$9),1,0)</f>
        <v>1</v>
      </c>
      <c r="J601">
        <f>IF(AND(D601&gt;='Parameter Ranges for Species'!I$9,'Control Data&amp;Habitat Comparison'!D601&lt;='Parameter Ranges for Species'!D$9),1,0)</f>
        <v>1</v>
      </c>
      <c r="K601">
        <f>IF(AND(E601&gt;='Parameter Ranges for Species'!J$9,'Control Data&amp;Habitat Comparison'!E601&lt;='Parameter Ranges for Species'!E$9),1,0)</f>
        <v>1</v>
      </c>
      <c r="L601">
        <f>IF(AND(F601&gt;='Parameter Ranges for Species'!K$9,'Control Data&amp;Habitat Comparison'!F601&lt;='Parameter Ranges for Species'!F$9),1,0)</f>
        <v>1</v>
      </c>
      <c r="M601">
        <f t="shared" si="28"/>
        <v>4</v>
      </c>
      <c r="T601">
        <f>IF(AND(B601&gt;='Parameter Ranges for Species'!G$17,'Control Data&amp;Habitat Comparison'!B601&lt;='Parameter Ranges for Species'!B$17),1,0)</f>
        <v>0</v>
      </c>
      <c r="U601">
        <f>IF(AND(C601&gt;='Parameter Ranges for Species'!H$17,'Control Data&amp;Habitat Comparison'!C601&lt;='Parameter Ranges for Species'!C$17),1,0)</f>
        <v>1</v>
      </c>
      <c r="V601">
        <f>IF(AND(D601&gt;='Parameter Ranges for Species'!I$17,'Control Data&amp;Habitat Comparison'!D601&lt;='Parameter Ranges for Species'!D$17),1,0)</f>
        <v>1</v>
      </c>
      <c r="W601">
        <f>IF(AND(E601&gt;='Parameter Ranges for Species'!J$17,'Control Data&amp;Habitat Comparison'!E601&lt;='Parameter Ranges for Species'!E$17),1,0)</f>
        <v>1</v>
      </c>
      <c r="X601">
        <f>IF(AND(F601&gt;='Parameter Ranges for Species'!K$17,'Control Data&amp;Habitat Comparison'!F601&lt;='Parameter Ranges for Species'!F$17),1,0)</f>
        <v>1</v>
      </c>
      <c r="Y601">
        <f t="shared" si="29"/>
        <v>4</v>
      </c>
      <c r="AF601">
        <f t="shared" si="27"/>
        <v>1</v>
      </c>
    </row>
    <row r="602" spans="1:33" x14ac:dyDescent="0.25">
      <c r="A602" t="s">
        <v>9</v>
      </c>
      <c r="B602">
        <v>13</v>
      </c>
      <c r="C602">
        <v>3.0480000000000004E-2</v>
      </c>
      <c r="D602">
        <v>0.2240841777084957</v>
      </c>
      <c r="E602">
        <v>45</v>
      </c>
      <c r="F602">
        <v>3</v>
      </c>
      <c r="H602">
        <f>IF(AND(B602&gt;='Parameter Ranges for Species'!G$14,'Control Data&amp;Habitat Comparison'!B602&lt;='Parameter Ranges for Species'!B$14),1,0)</f>
        <v>1</v>
      </c>
      <c r="I602">
        <f>IF(AND(C602&gt;='Parameter Ranges for Species'!H$14,'Control Data&amp;Habitat Comparison'!C602&lt;='Parameter Ranges for Species'!C$14),1,0)</f>
        <v>1</v>
      </c>
      <c r="J602">
        <f>IF(AND(D602&gt;='Parameter Ranges for Species'!I$14,'Control Data&amp;Habitat Comparison'!D602&lt;='Parameter Ranges for Species'!D$14),1,0)</f>
        <v>1</v>
      </c>
      <c r="K602">
        <f>IF(AND(E602&gt;='Parameter Ranges for Species'!J$14,'Control Data&amp;Habitat Comparison'!E602&lt;='Parameter Ranges for Species'!E$14),1,0)</f>
        <v>1</v>
      </c>
      <c r="L602">
        <f>IF(AND(F602&gt;='Parameter Ranges for Species'!K$14,'Control Data&amp;Habitat Comparison'!F602&lt;='Parameter Ranges for Species'!F$14),1,0)</f>
        <v>1</v>
      </c>
      <c r="M602">
        <f t="shared" si="28"/>
        <v>5</v>
      </c>
      <c r="N602">
        <f>COUNTIF($M602:$M641,5)</f>
        <v>12</v>
      </c>
      <c r="O602">
        <f>COUNTIF($M602:$M641,4)</f>
        <v>23</v>
      </c>
      <c r="P602">
        <f>COUNTIF($M602:$M641,3)</f>
        <v>4</v>
      </c>
      <c r="Q602">
        <f>COUNTIF($M602:$M641,2)</f>
        <v>1</v>
      </c>
      <c r="R602">
        <f>COUNTIF($M602:$M641,1)</f>
        <v>0</v>
      </c>
      <c r="S602">
        <f>COUNTIF($M602:$M641,0)</f>
        <v>0</v>
      </c>
      <c r="T602">
        <f>IF(AND(B602&gt;='Parameter Ranges for Species'!G$18,'Control Data&amp;Habitat Comparison'!B602&lt;='Parameter Ranges for Species'!B$18),1,0)</f>
        <v>1</v>
      </c>
      <c r="U602">
        <f>IF(AND(C602&gt;='Parameter Ranges for Species'!H$18,'Control Data&amp;Habitat Comparison'!C602&lt;='Parameter Ranges for Species'!C$18),1,0)</f>
        <v>1</v>
      </c>
      <c r="V602">
        <f>IF(AND(D602&gt;='Parameter Ranges for Species'!I$18,'Control Data&amp;Habitat Comparison'!D602&lt;='Parameter Ranges for Species'!D$18),1,0)</f>
        <v>1</v>
      </c>
      <c r="W602">
        <f>IF(AND(E602&gt;='Parameter Ranges for Species'!J$18,'Control Data&amp;Habitat Comparison'!E602&lt;='Parameter Ranges for Species'!E$18),1,0)</f>
        <v>1</v>
      </c>
      <c r="X602">
        <f>IF(AND(F602&gt;='Parameter Ranges for Species'!K$18,'Control Data&amp;Habitat Comparison'!F602&lt;='Parameter Ranges for Species'!F$18),1,0)</f>
        <v>1</v>
      </c>
      <c r="Y602">
        <f t="shared" si="29"/>
        <v>5</v>
      </c>
      <c r="Z602">
        <f>COUNTIF($Y602:$Y641,5)</f>
        <v>11</v>
      </c>
      <c r="AA602">
        <f>COUNTIF($Y602:$Y641,4)</f>
        <v>18</v>
      </c>
      <c r="AB602">
        <f>COUNTIF($Y602:$Y641,3)</f>
        <v>8</v>
      </c>
      <c r="AC602">
        <f>COUNTIF($Y602:$Y641,2)</f>
        <v>2</v>
      </c>
      <c r="AD602">
        <f>COUNTIF($Y602:$Y641,1)</f>
        <v>1</v>
      </c>
      <c r="AE602">
        <f>COUNTIF($Y602:$Y641,0)</f>
        <v>0</v>
      </c>
      <c r="AF602">
        <f t="shared" si="27"/>
        <v>1</v>
      </c>
      <c r="AG602">
        <f>SUM(AF602:AF641)</f>
        <v>26</v>
      </c>
    </row>
    <row r="603" spans="1:33" x14ac:dyDescent="0.25">
      <c r="A603" t="s">
        <v>9</v>
      </c>
      <c r="B603">
        <v>22</v>
      </c>
      <c r="C603">
        <v>0.60960000000000003</v>
      </c>
      <c r="D603">
        <v>0.15954793452844895</v>
      </c>
      <c r="E603">
        <v>41</v>
      </c>
      <c r="F603">
        <v>3</v>
      </c>
      <c r="H603">
        <f>IF(AND(B603&gt;='Parameter Ranges for Species'!G$14,'Control Data&amp;Habitat Comparison'!B603&lt;='Parameter Ranges for Species'!B$14),1,0)</f>
        <v>1</v>
      </c>
      <c r="I603">
        <f>IF(AND(C603&gt;='Parameter Ranges for Species'!H$14,'Control Data&amp;Habitat Comparison'!C603&lt;='Parameter Ranges for Species'!C$14),1,0)</f>
        <v>1</v>
      </c>
      <c r="J603">
        <f>IF(AND(D603&gt;='Parameter Ranges for Species'!I$14,'Control Data&amp;Habitat Comparison'!D603&lt;='Parameter Ranges for Species'!D$14),1,0)</f>
        <v>1</v>
      </c>
      <c r="K603">
        <f>IF(AND(E603&gt;='Parameter Ranges for Species'!J$14,'Control Data&amp;Habitat Comparison'!E603&lt;='Parameter Ranges for Species'!E$14),1,0)</f>
        <v>1</v>
      </c>
      <c r="L603">
        <f>IF(AND(F603&gt;='Parameter Ranges for Species'!K$14,'Control Data&amp;Habitat Comparison'!F603&lt;='Parameter Ranges for Species'!F$14),1,0)</f>
        <v>1</v>
      </c>
      <c r="M603">
        <f t="shared" si="28"/>
        <v>5</v>
      </c>
      <c r="T603">
        <f>IF(AND(B603&gt;='Parameter Ranges for Species'!G$18,'Control Data&amp;Habitat Comparison'!B603&lt;='Parameter Ranges for Species'!B$18),1,0)</f>
        <v>1</v>
      </c>
      <c r="U603">
        <f>IF(AND(C603&gt;='Parameter Ranges for Species'!H$18,'Control Data&amp;Habitat Comparison'!C603&lt;='Parameter Ranges for Species'!C$18),1,0)</f>
        <v>0</v>
      </c>
      <c r="V603">
        <f>IF(AND(D603&gt;='Parameter Ranges for Species'!I$18,'Control Data&amp;Habitat Comparison'!D603&lt;='Parameter Ranges for Species'!D$18),1,0)</f>
        <v>1</v>
      </c>
      <c r="W603">
        <f>IF(AND(E603&gt;='Parameter Ranges for Species'!J$18,'Control Data&amp;Habitat Comparison'!E603&lt;='Parameter Ranges for Species'!E$18),1,0)</f>
        <v>1</v>
      </c>
      <c r="X603">
        <f>IF(AND(F603&gt;='Parameter Ranges for Species'!K$18,'Control Data&amp;Habitat Comparison'!F603&lt;='Parameter Ranges for Species'!F$18),1,0)</f>
        <v>1</v>
      </c>
      <c r="Y603">
        <f t="shared" si="29"/>
        <v>4</v>
      </c>
      <c r="AF603">
        <f t="shared" si="27"/>
        <v>1</v>
      </c>
    </row>
    <row r="604" spans="1:33" x14ac:dyDescent="0.25">
      <c r="A604" t="s">
        <v>9</v>
      </c>
      <c r="B604">
        <v>21</v>
      </c>
      <c r="C604">
        <v>3.0480000000000004E-2</v>
      </c>
      <c r="D604">
        <v>0.20974279033515197</v>
      </c>
      <c r="E604">
        <v>55</v>
      </c>
      <c r="F604">
        <v>0</v>
      </c>
      <c r="H604">
        <f>IF(AND(B604&gt;='Parameter Ranges for Species'!G$14,'Control Data&amp;Habitat Comparison'!B604&lt;='Parameter Ranges for Species'!B$14),1,0)</f>
        <v>1</v>
      </c>
      <c r="I604">
        <f>IF(AND(C604&gt;='Parameter Ranges for Species'!H$14,'Control Data&amp;Habitat Comparison'!C604&lt;='Parameter Ranges for Species'!C$14),1,0)</f>
        <v>1</v>
      </c>
      <c r="J604">
        <f>IF(AND(D604&gt;='Parameter Ranges for Species'!I$14,'Control Data&amp;Habitat Comparison'!D604&lt;='Parameter Ranges for Species'!D$14),1,0)</f>
        <v>1</v>
      </c>
      <c r="K604">
        <f>IF(AND(E604&gt;='Parameter Ranges for Species'!J$14,'Control Data&amp;Habitat Comparison'!E604&lt;='Parameter Ranges for Species'!E$14),1,0)</f>
        <v>1</v>
      </c>
      <c r="L604">
        <f>IF(AND(F604&gt;='Parameter Ranges for Species'!K$14,'Control Data&amp;Habitat Comparison'!F604&lt;='Parameter Ranges for Species'!F$14),1,0)</f>
        <v>0</v>
      </c>
      <c r="M604">
        <f t="shared" si="28"/>
        <v>4</v>
      </c>
      <c r="T604">
        <f>IF(AND(B604&gt;='Parameter Ranges for Species'!G$18,'Control Data&amp;Habitat Comparison'!B604&lt;='Parameter Ranges for Species'!B$18),1,0)</f>
        <v>1</v>
      </c>
      <c r="U604">
        <f>IF(AND(C604&gt;='Parameter Ranges for Species'!H$18,'Control Data&amp;Habitat Comparison'!C604&lt;='Parameter Ranges for Species'!C$18),1,0)</f>
        <v>1</v>
      </c>
      <c r="V604">
        <f>IF(AND(D604&gt;='Parameter Ranges for Species'!I$18,'Control Data&amp;Habitat Comparison'!D604&lt;='Parameter Ranges for Species'!D$18),1,0)</f>
        <v>1</v>
      </c>
      <c r="W604">
        <f>IF(AND(E604&gt;='Parameter Ranges for Species'!J$18,'Control Data&amp;Habitat Comparison'!E604&lt;='Parameter Ranges for Species'!E$18),1,0)</f>
        <v>1</v>
      </c>
      <c r="X604">
        <f>IF(AND(F604&gt;='Parameter Ranges for Species'!K$18,'Control Data&amp;Habitat Comparison'!F604&lt;='Parameter Ranges for Species'!F$18),1,0)</f>
        <v>0</v>
      </c>
      <c r="Y604">
        <f t="shared" si="29"/>
        <v>4</v>
      </c>
      <c r="AF604">
        <f t="shared" si="27"/>
        <v>1</v>
      </c>
    </row>
    <row r="605" spans="1:33" x14ac:dyDescent="0.25">
      <c r="A605" t="s">
        <v>9</v>
      </c>
      <c r="B605">
        <v>15</v>
      </c>
      <c r="C605">
        <v>0.18288000000000001</v>
      </c>
      <c r="D605">
        <v>0.27069368667186283</v>
      </c>
      <c r="E605">
        <v>65</v>
      </c>
      <c r="F605">
        <v>3</v>
      </c>
      <c r="H605">
        <f>IF(AND(B605&gt;='Parameter Ranges for Species'!G$14,'Control Data&amp;Habitat Comparison'!B605&lt;='Parameter Ranges for Species'!B$14),1,0)</f>
        <v>1</v>
      </c>
      <c r="I605">
        <f>IF(AND(C605&gt;='Parameter Ranges for Species'!H$14,'Control Data&amp;Habitat Comparison'!C605&lt;='Parameter Ranges for Species'!C$14),1,0)</f>
        <v>1</v>
      </c>
      <c r="J605">
        <f>IF(AND(D605&gt;='Parameter Ranges for Species'!I$14,'Control Data&amp;Habitat Comparison'!D605&lt;='Parameter Ranges for Species'!D$14),1,0)</f>
        <v>1</v>
      </c>
      <c r="K605">
        <f>IF(AND(E605&gt;='Parameter Ranges for Species'!J$14,'Control Data&amp;Habitat Comparison'!E605&lt;='Parameter Ranges for Species'!E$14),1,0)</f>
        <v>1</v>
      </c>
      <c r="L605">
        <f>IF(AND(F605&gt;='Parameter Ranges for Species'!K$14,'Control Data&amp;Habitat Comparison'!F605&lt;='Parameter Ranges for Species'!F$14),1,0)</f>
        <v>1</v>
      </c>
      <c r="M605">
        <f t="shared" si="28"/>
        <v>5</v>
      </c>
      <c r="T605">
        <f>IF(AND(B605&gt;='Parameter Ranges for Species'!G$18,'Control Data&amp;Habitat Comparison'!B605&lt;='Parameter Ranges for Species'!B$18),1,0)</f>
        <v>1</v>
      </c>
      <c r="U605">
        <f>IF(AND(C605&gt;='Parameter Ranges for Species'!H$18,'Control Data&amp;Habitat Comparison'!C605&lt;='Parameter Ranges for Species'!C$18),1,0)</f>
        <v>1</v>
      </c>
      <c r="V605">
        <f>IF(AND(D605&gt;='Parameter Ranges for Species'!I$18,'Control Data&amp;Habitat Comparison'!D605&lt;='Parameter Ranges for Species'!D$18),1,0)</f>
        <v>1</v>
      </c>
      <c r="W605">
        <f>IF(AND(E605&gt;='Parameter Ranges for Species'!J$18,'Control Data&amp;Habitat Comparison'!E605&lt;='Parameter Ranges for Species'!E$18),1,0)</f>
        <v>1</v>
      </c>
      <c r="X605">
        <f>IF(AND(F605&gt;='Parameter Ranges for Species'!K$18,'Control Data&amp;Habitat Comparison'!F605&lt;='Parameter Ranges for Species'!F$18),1,0)</f>
        <v>1</v>
      </c>
      <c r="Y605">
        <f t="shared" si="29"/>
        <v>5</v>
      </c>
      <c r="AF605">
        <f t="shared" si="27"/>
        <v>1</v>
      </c>
    </row>
    <row r="606" spans="1:33" x14ac:dyDescent="0.25">
      <c r="A606" t="s">
        <v>9</v>
      </c>
      <c r="B606">
        <v>48</v>
      </c>
      <c r="C606">
        <v>0.24384000000000003</v>
      </c>
      <c r="D606">
        <v>0.16851130163678876</v>
      </c>
      <c r="E606">
        <v>94</v>
      </c>
      <c r="F606">
        <v>3</v>
      </c>
      <c r="H606">
        <f>IF(AND(B606&gt;='Parameter Ranges for Species'!G$14,'Control Data&amp;Habitat Comparison'!B606&lt;='Parameter Ranges for Species'!B$14),1,0)</f>
        <v>0</v>
      </c>
      <c r="I606">
        <f>IF(AND(C606&gt;='Parameter Ranges for Species'!H$14,'Control Data&amp;Habitat Comparison'!C606&lt;='Parameter Ranges for Species'!C$14),1,0)</f>
        <v>1</v>
      </c>
      <c r="J606">
        <f>IF(AND(D606&gt;='Parameter Ranges for Species'!I$14,'Control Data&amp;Habitat Comparison'!D606&lt;='Parameter Ranges for Species'!D$14),1,0)</f>
        <v>1</v>
      </c>
      <c r="K606">
        <f>IF(AND(E606&gt;='Parameter Ranges for Species'!J$14,'Control Data&amp;Habitat Comparison'!E606&lt;='Parameter Ranges for Species'!E$14),1,0)</f>
        <v>1</v>
      </c>
      <c r="L606">
        <f>IF(AND(F606&gt;='Parameter Ranges for Species'!K$14,'Control Data&amp;Habitat Comparison'!F606&lt;='Parameter Ranges for Species'!F$14),1,0)</f>
        <v>1</v>
      </c>
      <c r="M606">
        <f t="shared" si="28"/>
        <v>4</v>
      </c>
      <c r="T606">
        <f>IF(AND(B606&gt;='Parameter Ranges for Species'!G$18,'Control Data&amp;Habitat Comparison'!B606&lt;='Parameter Ranges for Species'!B$18),1,0)</f>
        <v>1</v>
      </c>
      <c r="U606">
        <f>IF(AND(C606&gt;='Parameter Ranges for Species'!H$18,'Control Data&amp;Habitat Comparison'!C606&lt;='Parameter Ranges for Species'!C$18),1,0)</f>
        <v>1</v>
      </c>
      <c r="V606">
        <f>IF(AND(D606&gt;='Parameter Ranges for Species'!I$18,'Control Data&amp;Habitat Comparison'!D606&lt;='Parameter Ranges for Species'!D$18),1,0)</f>
        <v>1</v>
      </c>
      <c r="W606">
        <f>IF(AND(E606&gt;='Parameter Ranges for Species'!J$18,'Control Data&amp;Habitat Comparison'!E606&lt;='Parameter Ranges for Species'!E$18),1,0)</f>
        <v>0</v>
      </c>
      <c r="X606">
        <f>IF(AND(F606&gt;='Parameter Ranges for Species'!K$18,'Control Data&amp;Habitat Comparison'!F606&lt;='Parameter Ranges for Species'!F$18),1,0)</f>
        <v>1</v>
      </c>
      <c r="Y606">
        <f t="shared" si="29"/>
        <v>4</v>
      </c>
      <c r="AF606">
        <f t="shared" si="27"/>
        <v>1</v>
      </c>
    </row>
    <row r="607" spans="1:33" x14ac:dyDescent="0.25">
      <c r="A607" t="s">
        <v>9</v>
      </c>
      <c r="B607">
        <v>36</v>
      </c>
      <c r="C607">
        <v>0.12192000000000001</v>
      </c>
      <c r="D607">
        <v>0.31013250194855807</v>
      </c>
      <c r="E607">
        <v>81</v>
      </c>
      <c r="F607">
        <v>3</v>
      </c>
      <c r="H607">
        <f>IF(AND(B607&gt;='Parameter Ranges for Species'!G$14,'Control Data&amp;Habitat Comparison'!B607&lt;='Parameter Ranges for Species'!B$14),1,0)</f>
        <v>0</v>
      </c>
      <c r="I607">
        <f>IF(AND(C607&gt;='Parameter Ranges for Species'!H$14,'Control Data&amp;Habitat Comparison'!C607&lt;='Parameter Ranges for Species'!C$14),1,0)</f>
        <v>1</v>
      </c>
      <c r="J607">
        <f>IF(AND(D607&gt;='Parameter Ranges for Species'!I$14,'Control Data&amp;Habitat Comparison'!D607&lt;='Parameter Ranges for Species'!D$14),1,0)</f>
        <v>1</v>
      </c>
      <c r="K607">
        <f>IF(AND(E607&gt;='Parameter Ranges for Species'!J$14,'Control Data&amp;Habitat Comparison'!E607&lt;='Parameter Ranges for Species'!E$14),1,0)</f>
        <v>1</v>
      </c>
      <c r="L607">
        <f>IF(AND(F607&gt;='Parameter Ranges for Species'!K$14,'Control Data&amp;Habitat Comparison'!F607&lt;='Parameter Ranges for Species'!F$14),1,0)</f>
        <v>1</v>
      </c>
      <c r="M607">
        <f t="shared" si="28"/>
        <v>4</v>
      </c>
      <c r="T607">
        <f>IF(AND(B607&gt;='Parameter Ranges for Species'!G$18,'Control Data&amp;Habitat Comparison'!B607&lt;='Parameter Ranges for Species'!B$18),1,0)</f>
        <v>1</v>
      </c>
      <c r="U607">
        <f>IF(AND(C607&gt;='Parameter Ranges for Species'!H$18,'Control Data&amp;Habitat Comparison'!C607&lt;='Parameter Ranges for Species'!C$18),1,0)</f>
        <v>1</v>
      </c>
      <c r="V607">
        <f>IF(AND(D607&gt;='Parameter Ranges for Species'!I$18,'Control Data&amp;Habitat Comparison'!D607&lt;='Parameter Ranges for Species'!D$18),1,0)</f>
        <v>0</v>
      </c>
      <c r="W607">
        <f>IF(AND(E607&gt;='Parameter Ranges for Species'!J$18,'Control Data&amp;Habitat Comparison'!E607&lt;='Parameter Ranges for Species'!E$18),1,0)</f>
        <v>1</v>
      </c>
      <c r="X607">
        <f>IF(AND(F607&gt;='Parameter Ranges for Species'!K$18,'Control Data&amp;Habitat Comparison'!F607&lt;='Parameter Ranges for Species'!F$18),1,0)</f>
        <v>1</v>
      </c>
      <c r="Y607">
        <f t="shared" si="29"/>
        <v>4</v>
      </c>
      <c r="AF607">
        <f t="shared" si="27"/>
        <v>1</v>
      </c>
    </row>
    <row r="608" spans="1:33" x14ac:dyDescent="0.25">
      <c r="A608" t="s">
        <v>9</v>
      </c>
      <c r="B608">
        <v>34</v>
      </c>
      <c r="C608">
        <v>0.12192000000000001</v>
      </c>
      <c r="D608">
        <v>0.27965705378020267</v>
      </c>
      <c r="E608">
        <v>68</v>
      </c>
      <c r="F608">
        <v>3</v>
      </c>
      <c r="H608">
        <f>IF(AND(B608&gt;='Parameter Ranges for Species'!G$14,'Control Data&amp;Habitat Comparison'!B608&lt;='Parameter Ranges for Species'!B$14),1,0)</f>
        <v>0</v>
      </c>
      <c r="I608">
        <f>IF(AND(C608&gt;='Parameter Ranges for Species'!H$14,'Control Data&amp;Habitat Comparison'!C608&lt;='Parameter Ranges for Species'!C$14),1,0)</f>
        <v>1</v>
      </c>
      <c r="J608">
        <f>IF(AND(D608&gt;='Parameter Ranges for Species'!I$14,'Control Data&amp;Habitat Comparison'!D608&lt;='Parameter Ranges for Species'!D$14),1,0)</f>
        <v>1</v>
      </c>
      <c r="K608">
        <f>IF(AND(E608&gt;='Parameter Ranges for Species'!J$14,'Control Data&amp;Habitat Comparison'!E608&lt;='Parameter Ranges for Species'!E$14),1,0)</f>
        <v>1</v>
      </c>
      <c r="L608">
        <f>IF(AND(F608&gt;='Parameter Ranges for Species'!K$14,'Control Data&amp;Habitat Comparison'!F608&lt;='Parameter Ranges for Species'!F$14),1,0)</f>
        <v>1</v>
      </c>
      <c r="M608">
        <f t="shared" si="28"/>
        <v>4</v>
      </c>
      <c r="T608">
        <f>IF(AND(B608&gt;='Parameter Ranges for Species'!G$18,'Control Data&amp;Habitat Comparison'!B608&lt;='Parameter Ranges for Species'!B$18),1,0)</f>
        <v>1</v>
      </c>
      <c r="U608">
        <f>IF(AND(C608&gt;='Parameter Ranges for Species'!H$18,'Control Data&amp;Habitat Comparison'!C608&lt;='Parameter Ranges for Species'!C$18),1,0)</f>
        <v>1</v>
      </c>
      <c r="V608">
        <f>IF(AND(D608&gt;='Parameter Ranges for Species'!I$18,'Control Data&amp;Habitat Comparison'!D608&lt;='Parameter Ranges for Species'!D$18),1,0)</f>
        <v>1</v>
      </c>
      <c r="W608">
        <f>IF(AND(E608&gt;='Parameter Ranges for Species'!J$18,'Control Data&amp;Habitat Comparison'!E608&lt;='Parameter Ranges for Species'!E$18),1,0)</f>
        <v>1</v>
      </c>
      <c r="X608">
        <f>IF(AND(F608&gt;='Parameter Ranges for Species'!K$18,'Control Data&amp;Habitat Comparison'!F608&lt;='Parameter Ranges for Species'!F$18),1,0)</f>
        <v>1</v>
      </c>
      <c r="Y608">
        <f t="shared" si="29"/>
        <v>5</v>
      </c>
      <c r="AF608">
        <f t="shared" si="27"/>
        <v>1</v>
      </c>
    </row>
    <row r="609" spans="1:32" x14ac:dyDescent="0.25">
      <c r="A609" t="s">
        <v>9</v>
      </c>
      <c r="B609">
        <v>22</v>
      </c>
      <c r="C609">
        <v>0</v>
      </c>
      <c r="D609">
        <v>0.15954793452844895</v>
      </c>
      <c r="E609">
        <v>55</v>
      </c>
      <c r="F609">
        <v>3</v>
      </c>
      <c r="H609">
        <f>IF(AND(B609&gt;='Parameter Ranges for Species'!G$14,'Control Data&amp;Habitat Comparison'!B609&lt;='Parameter Ranges for Species'!B$14),1,0)</f>
        <v>1</v>
      </c>
      <c r="I609">
        <f>IF(AND(C609&gt;='Parameter Ranges for Species'!H$14,'Control Data&amp;Habitat Comparison'!C609&lt;='Parameter Ranges for Species'!C$14),1,0)</f>
        <v>1</v>
      </c>
      <c r="J609">
        <f>IF(AND(D609&gt;='Parameter Ranges for Species'!I$14,'Control Data&amp;Habitat Comparison'!D609&lt;='Parameter Ranges for Species'!D$14),1,0)</f>
        <v>1</v>
      </c>
      <c r="K609">
        <f>IF(AND(E609&gt;='Parameter Ranges for Species'!J$14,'Control Data&amp;Habitat Comparison'!E609&lt;='Parameter Ranges for Species'!E$14),1,0)</f>
        <v>1</v>
      </c>
      <c r="L609">
        <f>IF(AND(F609&gt;='Parameter Ranges for Species'!K$14,'Control Data&amp;Habitat Comparison'!F609&lt;='Parameter Ranges for Species'!F$14),1,0)</f>
        <v>1</v>
      </c>
      <c r="M609">
        <f t="shared" si="28"/>
        <v>5</v>
      </c>
      <c r="T609">
        <f>IF(AND(B609&gt;='Parameter Ranges for Species'!G$18,'Control Data&amp;Habitat Comparison'!B609&lt;='Parameter Ranges for Species'!B$18),1,0)</f>
        <v>1</v>
      </c>
      <c r="U609">
        <f>IF(AND(C609&gt;='Parameter Ranges for Species'!H$18,'Control Data&amp;Habitat Comparison'!C609&lt;='Parameter Ranges for Species'!C$18),1,0)</f>
        <v>1</v>
      </c>
      <c r="V609">
        <f>IF(AND(D609&gt;='Parameter Ranges for Species'!I$18,'Control Data&amp;Habitat Comparison'!D609&lt;='Parameter Ranges for Species'!D$18),1,0)</f>
        <v>1</v>
      </c>
      <c r="W609">
        <f>IF(AND(E609&gt;='Parameter Ranges for Species'!J$18,'Control Data&amp;Habitat Comparison'!E609&lt;='Parameter Ranges for Species'!E$18),1,0)</f>
        <v>1</v>
      </c>
      <c r="X609">
        <f>IF(AND(F609&gt;='Parameter Ranges for Species'!K$18,'Control Data&amp;Habitat Comparison'!F609&lt;='Parameter Ranges for Species'!F$18),1,0)</f>
        <v>1</v>
      </c>
      <c r="Y609">
        <f t="shared" si="29"/>
        <v>5</v>
      </c>
      <c r="AF609">
        <f t="shared" si="27"/>
        <v>1</v>
      </c>
    </row>
    <row r="610" spans="1:32" x14ac:dyDescent="0.25">
      <c r="A610" t="s">
        <v>9</v>
      </c>
      <c r="B610">
        <v>12.5</v>
      </c>
      <c r="C610">
        <v>0.12192000000000001</v>
      </c>
      <c r="D610">
        <v>0.1147310989867498</v>
      </c>
      <c r="E610">
        <v>32</v>
      </c>
      <c r="F610">
        <v>6</v>
      </c>
      <c r="H610">
        <f>IF(AND(B610&gt;='Parameter Ranges for Species'!G$14,'Control Data&amp;Habitat Comparison'!B610&lt;='Parameter Ranges for Species'!B$14),1,0)</f>
        <v>1</v>
      </c>
      <c r="I610">
        <f>IF(AND(C610&gt;='Parameter Ranges for Species'!H$14,'Control Data&amp;Habitat Comparison'!C610&lt;='Parameter Ranges for Species'!C$14),1,0)</f>
        <v>1</v>
      </c>
      <c r="J610">
        <f>IF(AND(D610&gt;='Parameter Ranges for Species'!I$14,'Control Data&amp;Habitat Comparison'!D610&lt;='Parameter Ranges for Species'!D$14),1,0)</f>
        <v>0</v>
      </c>
      <c r="K610">
        <f>IF(AND(E610&gt;='Parameter Ranges for Species'!J$14,'Control Data&amp;Habitat Comparison'!E610&lt;='Parameter Ranges for Species'!E$14),1,0)</f>
        <v>1</v>
      </c>
      <c r="L610">
        <f>IF(AND(F610&gt;='Parameter Ranges for Species'!K$14,'Control Data&amp;Habitat Comparison'!F610&lt;='Parameter Ranges for Species'!F$14),1,0)</f>
        <v>0</v>
      </c>
      <c r="M610">
        <f t="shared" si="28"/>
        <v>3</v>
      </c>
      <c r="T610">
        <f>IF(AND(B610&gt;='Parameter Ranges for Species'!G$18,'Control Data&amp;Habitat Comparison'!B610&lt;='Parameter Ranges for Species'!B$18),1,0)</f>
        <v>0</v>
      </c>
      <c r="U610">
        <f>IF(AND(C610&gt;='Parameter Ranges for Species'!H$18,'Control Data&amp;Habitat Comparison'!C610&lt;='Parameter Ranges for Species'!C$18),1,0)</f>
        <v>1</v>
      </c>
      <c r="V610">
        <f>IF(AND(D610&gt;='Parameter Ranges for Species'!I$18,'Control Data&amp;Habitat Comparison'!D610&lt;='Parameter Ranges for Species'!D$18),1,0)</f>
        <v>0</v>
      </c>
      <c r="W610">
        <f>IF(AND(E610&gt;='Parameter Ranges for Species'!J$18,'Control Data&amp;Habitat Comparison'!E610&lt;='Parameter Ranges for Species'!E$18),1,0)</f>
        <v>1</v>
      </c>
      <c r="X610">
        <f>IF(AND(F610&gt;='Parameter Ranges for Species'!K$18,'Control Data&amp;Habitat Comparison'!F610&lt;='Parameter Ranges for Species'!F$18),1,0)</f>
        <v>1</v>
      </c>
      <c r="Y610">
        <f t="shared" si="29"/>
        <v>3</v>
      </c>
      <c r="AF610">
        <f t="shared" si="27"/>
        <v>0</v>
      </c>
    </row>
    <row r="611" spans="1:32" x14ac:dyDescent="0.25">
      <c r="A611" t="s">
        <v>9</v>
      </c>
      <c r="B611">
        <v>12</v>
      </c>
      <c r="C611">
        <v>0.33528000000000002</v>
      </c>
      <c r="D611">
        <v>0.10756040530007795</v>
      </c>
      <c r="E611">
        <v>43</v>
      </c>
      <c r="F611">
        <v>3</v>
      </c>
      <c r="H611">
        <f>IF(AND(B611&gt;='Parameter Ranges for Species'!G$14,'Control Data&amp;Habitat Comparison'!B611&lt;='Parameter Ranges for Species'!B$14),1,0)</f>
        <v>1</v>
      </c>
      <c r="I611">
        <f>IF(AND(C611&gt;='Parameter Ranges for Species'!H$14,'Control Data&amp;Habitat Comparison'!C611&lt;='Parameter Ranges for Species'!C$14),1,0)</f>
        <v>1</v>
      </c>
      <c r="J611">
        <f>IF(AND(D611&gt;='Parameter Ranges for Species'!I$14,'Control Data&amp;Habitat Comparison'!D611&lt;='Parameter Ranges for Species'!D$14),1,0)</f>
        <v>0</v>
      </c>
      <c r="K611">
        <f>IF(AND(E611&gt;='Parameter Ranges for Species'!J$14,'Control Data&amp;Habitat Comparison'!E611&lt;='Parameter Ranges for Species'!E$14),1,0)</f>
        <v>1</v>
      </c>
      <c r="L611">
        <f>IF(AND(F611&gt;='Parameter Ranges for Species'!K$14,'Control Data&amp;Habitat Comparison'!F611&lt;='Parameter Ranges for Species'!F$14),1,0)</f>
        <v>1</v>
      </c>
      <c r="M611">
        <f t="shared" si="28"/>
        <v>4</v>
      </c>
      <c r="T611">
        <f>IF(AND(B611&gt;='Parameter Ranges for Species'!G$18,'Control Data&amp;Habitat Comparison'!B611&lt;='Parameter Ranges for Species'!B$18),1,0)</f>
        <v>0</v>
      </c>
      <c r="U611">
        <f>IF(AND(C611&gt;='Parameter Ranges for Species'!H$18,'Control Data&amp;Habitat Comparison'!C611&lt;='Parameter Ranges for Species'!C$18),1,0)</f>
        <v>1</v>
      </c>
      <c r="V611">
        <f>IF(AND(D611&gt;='Parameter Ranges for Species'!I$18,'Control Data&amp;Habitat Comparison'!D611&lt;='Parameter Ranges for Species'!D$18),1,0)</f>
        <v>0</v>
      </c>
      <c r="W611">
        <f>IF(AND(E611&gt;='Parameter Ranges for Species'!J$18,'Control Data&amp;Habitat Comparison'!E611&lt;='Parameter Ranges for Species'!E$18),1,0)</f>
        <v>1</v>
      </c>
      <c r="X611">
        <f>IF(AND(F611&gt;='Parameter Ranges for Species'!K$18,'Control Data&amp;Habitat Comparison'!F611&lt;='Parameter Ranges for Species'!F$18),1,0)</f>
        <v>1</v>
      </c>
      <c r="Y611">
        <f t="shared" si="29"/>
        <v>3</v>
      </c>
      <c r="AF611">
        <f t="shared" si="27"/>
        <v>0</v>
      </c>
    </row>
    <row r="612" spans="1:32" x14ac:dyDescent="0.25">
      <c r="A612" t="s">
        <v>9</v>
      </c>
      <c r="B612">
        <v>14</v>
      </c>
      <c r="C612">
        <v>0.39624000000000004</v>
      </c>
      <c r="D612">
        <v>0.20077942322681216</v>
      </c>
      <c r="E612">
        <v>32</v>
      </c>
      <c r="F612">
        <v>2</v>
      </c>
      <c r="H612">
        <f>IF(AND(B612&gt;='Parameter Ranges for Species'!G$14,'Control Data&amp;Habitat Comparison'!B612&lt;='Parameter Ranges for Species'!B$14),1,0)</f>
        <v>1</v>
      </c>
      <c r="I612">
        <f>IF(AND(C612&gt;='Parameter Ranges for Species'!H$14,'Control Data&amp;Habitat Comparison'!C612&lt;='Parameter Ranges for Species'!C$14),1,0)</f>
        <v>1</v>
      </c>
      <c r="J612">
        <f>IF(AND(D612&gt;='Parameter Ranges for Species'!I$14,'Control Data&amp;Habitat Comparison'!D612&lt;='Parameter Ranges for Species'!D$14),1,0)</f>
        <v>1</v>
      </c>
      <c r="K612">
        <f>IF(AND(E612&gt;='Parameter Ranges for Species'!J$14,'Control Data&amp;Habitat Comparison'!E612&lt;='Parameter Ranges for Species'!E$14),1,0)</f>
        <v>1</v>
      </c>
      <c r="L612">
        <f>IF(AND(F612&gt;='Parameter Ranges for Species'!K$14,'Control Data&amp;Habitat Comparison'!F612&lt;='Parameter Ranges for Species'!F$14),1,0)</f>
        <v>1</v>
      </c>
      <c r="M612">
        <f t="shared" si="28"/>
        <v>5</v>
      </c>
      <c r="T612">
        <f>IF(AND(B612&gt;='Parameter Ranges for Species'!G$18,'Control Data&amp;Habitat Comparison'!B612&lt;='Parameter Ranges for Species'!B$18),1,0)</f>
        <v>1</v>
      </c>
      <c r="U612">
        <f>IF(AND(C612&gt;='Parameter Ranges for Species'!H$18,'Control Data&amp;Habitat Comparison'!C612&lt;='Parameter Ranges for Species'!C$18),1,0)</f>
        <v>0</v>
      </c>
      <c r="V612">
        <f>IF(AND(D612&gt;='Parameter Ranges for Species'!I$18,'Control Data&amp;Habitat Comparison'!D612&lt;='Parameter Ranges for Species'!D$18),1,0)</f>
        <v>1</v>
      </c>
      <c r="W612">
        <f>IF(AND(E612&gt;='Parameter Ranges for Species'!J$18,'Control Data&amp;Habitat Comparison'!E612&lt;='Parameter Ranges for Species'!E$18),1,0)</f>
        <v>1</v>
      </c>
      <c r="X612">
        <f>IF(AND(F612&gt;='Parameter Ranges for Species'!K$18,'Control Data&amp;Habitat Comparison'!F612&lt;='Parameter Ranges for Species'!F$18),1,0)</f>
        <v>1</v>
      </c>
      <c r="Y612">
        <f t="shared" si="29"/>
        <v>4</v>
      </c>
      <c r="AF612">
        <f t="shared" si="27"/>
        <v>1</v>
      </c>
    </row>
    <row r="613" spans="1:32" x14ac:dyDescent="0.25">
      <c r="A613" t="s">
        <v>9</v>
      </c>
      <c r="B613">
        <v>8</v>
      </c>
      <c r="C613">
        <v>0.57911999999999997</v>
      </c>
      <c r="D613">
        <v>0.10756040530007795</v>
      </c>
      <c r="E613">
        <v>39</v>
      </c>
      <c r="F613">
        <v>3</v>
      </c>
      <c r="H613">
        <f>IF(AND(B613&gt;='Parameter Ranges for Species'!G$14,'Control Data&amp;Habitat Comparison'!B613&lt;='Parameter Ranges for Species'!B$14),1,0)</f>
        <v>1</v>
      </c>
      <c r="I613">
        <f>IF(AND(C613&gt;='Parameter Ranges for Species'!H$14,'Control Data&amp;Habitat Comparison'!C613&lt;='Parameter Ranges for Species'!C$14),1,0)</f>
        <v>1</v>
      </c>
      <c r="J613">
        <f>IF(AND(D613&gt;='Parameter Ranges for Species'!I$14,'Control Data&amp;Habitat Comparison'!D613&lt;='Parameter Ranges for Species'!D$14),1,0)</f>
        <v>0</v>
      </c>
      <c r="K613">
        <f>IF(AND(E613&gt;='Parameter Ranges for Species'!J$14,'Control Data&amp;Habitat Comparison'!E613&lt;='Parameter Ranges for Species'!E$14),1,0)</f>
        <v>1</v>
      </c>
      <c r="L613">
        <f>IF(AND(F613&gt;='Parameter Ranges for Species'!K$14,'Control Data&amp;Habitat Comparison'!F613&lt;='Parameter Ranges for Species'!F$14),1,0)</f>
        <v>1</v>
      </c>
      <c r="M613">
        <f t="shared" si="28"/>
        <v>4</v>
      </c>
      <c r="T613">
        <f>IF(AND(B613&gt;='Parameter Ranges for Species'!G$18,'Control Data&amp;Habitat Comparison'!B613&lt;='Parameter Ranges for Species'!B$18),1,0)</f>
        <v>0</v>
      </c>
      <c r="U613">
        <f>IF(AND(C613&gt;='Parameter Ranges for Species'!H$18,'Control Data&amp;Habitat Comparison'!C613&lt;='Parameter Ranges for Species'!C$18),1,0)</f>
        <v>0</v>
      </c>
      <c r="V613">
        <f>IF(AND(D613&gt;='Parameter Ranges for Species'!I$18,'Control Data&amp;Habitat Comparison'!D613&lt;='Parameter Ranges for Species'!D$18),1,0)</f>
        <v>0</v>
      </c>
      <c r="W613">
        <f>IF(AND(E613&gt;='Parameter Ranges for Species'!J$18,'Control Data&amp;Habitat Comparison'!E613&lt;='Parameter Ranges for Species'!E$18),1,0)</f>
        <v>1</v>
      </c>
      <c r="X613">
        <f>IF(AND(F613&gt;='Parameter Ranges for Species'!K$18,'Control Data&amp;Habitat Comparison'!F613&lt;='Parameter Ranges for Species'!F$18),1,0)</f>
        <v>1</v>
      </c>
      <c r="Y613">
        <f t="shared" si="29"/>
        <v>2</v>
      </c>
      <c r="AF613">
        <f t="shared" si="27"/>
        <v>0</v>
      </c>
    </row>
    <row r="614" spans="1:32" x14ac:dyDescent="0.25">
      <c r="A614" t="s">
        <v>9</v>
      </c>
      <c r="B614">
        <v>11</v>
      </c>
      <c r="C614">
        <v>0.54864000000000002</v>
      </c>
      <c r="D614">
        <v>5.9158222915042864E-2</v>
      </c>
      <c r="E614">
        <v>23</v>
      </c>
      <c r="F614">
        <v>3</v>
      </c>
      <c r="H614">
        <f>IF(AND(B614&gt;='Parameter Ranges for Species'!G$14,'Control Data&amp;Habitat Comparison'!B614&lt;='Parameter Ranges for Species'!B$14),1,0)</f>
        <v>1</v>
      </c>
      <c r="I614">
        <f>IF(AND(C614&gt;='Parameter Ranges for Species'!H$14,'Control Data&amp;Habitat Comparison'!C614&lt;='Parameter Ranges for Species'!C$14),1,0)</f>
        <v>1</v>
      </c>
      <c r="J614">
        <f>IF(AND(D614&gt;='Parameter Ranges for Species'!I$14,'Control Data&amp;Habitat Comparison'!D614&lt;='Parameter Ranges for Species'!D$14),1,0)</f>
        <v>0</v>
      </c>
      <c r="K614">
        <f>IF(AND(E614&gt;='Parameter Ranges for Species'!J$14,'Control Data&amp;Habitat Comparison'!E614&lt;='Parameter Ranges for Species'!E$14),1,0)</f>
        <v>1</v>
      </c>
      <c r="L614">
        <f>IF(AND(F614&gt;='Parameter Ranges for Species'!K$14,'Control Data&amp;Habitat Comparison'!F614&lt;='Parameter Ranges for Species'!F$14),1,0)</f>
        <v>1</v>
      </c>
      <c r="M614">
        <f t="shared" si="28"/>
        <v>4</v>
      </c>
      <c r="T614">
        <f>IF(AND(B614&gt;='Parameter Ranges for Species'!G$18,'Control Data&amp;Habitat Comparison'!B614&lt;='Parameter Ranges for Species'!B$18),1,0)</f>
        <v>0</v>
      </c>
      <c r="U614">
        <f>IF(AND(C614&gt;='Parameter Ranges for Species'!H$18,'Control Data&amp;Habitat Comparison'!C614&lt;='Parameter Ranges for Species'!C$18),1,0)</f>
        <v>0</v>
      </c>
      <c r="V614">
        <f>IF(AND(D614&gt;='Parameter Ranges for Species'!I$18,'Control Data&amp;Habitat Comparison'!D614&lt;='Parameter Ranges for Species'!D$18),1,0)</f>
        <v>0</v>
      </c>
      <c r="W614">
        <f>IF(AND(E614&gt;='Parameter Ranges for Species'!J$18,'Control Data&amp;Habitat Comparison'!E614&lt;='Parameter Ranges for Species'!E$18),1,0)</f>
        <v>0</v>
      </c>
      <c r="X614">
        <f>IF(AND(F614&gt;='Parameter Ranges for Species'!K$18,'Control Data&amp;Habitat Comparison'!F614&lt;='Parameter Ranges for Species'!F$18),1,0)</f>
        <v>1</v>
      </c>
      <c r="Y614">
        <f t="shared" si="29"/>
        <v>1</v>
      </c>
      <c r="AF614">
        <f t="shared" si="27"/>
        <v>0</v>
      </c>
    </row>
    <row r="615" spans="1:32" x14ac:dyDescent="0.25">
      <c r="A615" t="s">
        <v>9</v>
      </c>
      <c r="B615">
        <v>11.5</v>
      </c>
      <c r="C615">
        <v>0.42671999999999999</v>
      </c>
      <c r="D615">
        <v>0.28682774746687451</v>
      </c>
      <c r="E615">
        <v>28</v>
      </c>
      <c r="F615">
        <v>3</v>
      </c>
      <c r="H615">
        <f>IF(AND(B615&gt;='Parameter Ranges for Species'!G$14,'Control Data&amp;Habitat Comparison'!B615&lt;='Parameter Ranges for Species'!B$14),1,0)</f>
        <v>1</v>
      </c>
      <c r="I615">
        <f>IF(AND(C615&gt;='Parameter Ranges for Species'!H$14,'Control Data&amp;Habitat Comparison'!C615&lt;='Parameter Ranges for Species'!C$14),1,0)</f>
        <v>1</v>
      </c>
      <c r="J615">
        <f>IF(AND(D615&gt;='Parameter Ranges for Species'!I$14,'Control Data&amp;Habitat Comparison'!D615&lt;='Parameter Ranges for Species'!D$14),1,0)</f>
        <v>1</v>
      </c>
      <c r="K615">
        <f>IF(AND(E615&gt;='Parameter Ranges for Species'!J$14,'Control Data&amp;Habitat Comparison'!E615&lt;='Parameter Ranges for Species'!E$14),1,0)</f>
        <v>1</v>
      </c>
      <c r="L615">
        <f>IF(AND(F615&gt;='Parameter Ranges for Species'!K$14,'Control Data&amp;Habitat Comparison'!F615&lt;='Parameter Ranges for Species'!F$14),1,0)</f>
        <v>1</v>
      </c>
      <c r="M615">
        <f t="shared" si="28"/>
        <v>5</v>
      </c>
      <c r="T615">
        <f>IF(AND(B615&gt;='Parameter Ranges for Species'!G$18,'Control Data&amp;Habitat Comparison'!B615&lt;='Parameter Ranges for Species'!B$18),1,0)</f>
        <v>0</v>
      </c>
      <c r="U615">
        <f>IF(AND(C615&gt;='Parameter Ranges for Species'!H$18,'Control Data&amp;Habitat Comparison'!C615&lt;='Parameter Ranges for Species'!C$18),1,0)</f>
        <v>0</v>
      </c>
      <c r="V615">
        <f>IF(AND(D615&gt;='Parameter Ranges for Species'!I$18,'Control Data&amp;Habitat Comparison'!D615&lt;='Parameter Ranges for Species'!D$18),1,0)</f>
        <v>1</v>
      </c>
      <c r="W615">
        <f>IF(AND(E615&gt;='Parameter Ranges for Species'!J$18,'Control Data&amp;Habitat Comparison'!E615&lt;='Parameter Ranges for Species'!E$18),1,0)</f>
        <v>0</v>
      </c>
      <c r="X615">
        <f>IF(AND(F615&gt;='Parameter Ranges for Species'!K$18,'Control Data&amp;Habitat Comparison'!F615&lt;='Parameter Ranges for Species'!F$18),1,0)</f>
        <v>1</v>
      </c>
      <c r="Y615">
        <f t="shared" si="29"/>
        <v>2</v>
      </c>
      <c r="AF615">
        <f t="shared" si="27"/>
        <v>0</v>
      </c>
    </row>
    <row r="616" spans="1:32" x14ac:dyDescent="0.25">
      <c r="A616" t="s">
        <v>9</v>
      </c>
      <c r="B616">
        <v>21</v>
      </c>
      <c r="C616">
        <v>0.12192000000000001</v>
      </c>
      <c r="D616">
        <v>0.3549493374902572</v>
      </c>
      <c r="E616">
        <v>14</v>
      </c>
      <c r="F616">
        <v>3</v>
      </c>
      <c r="H616">
        <f>IF(AND(B616&gt;='Parameter Ranges for Species'!G$14,'Control Data&amp;Habitat Comparison'!B616&lt;='Parameter Ranges for Species'!B$14),1,0)</f>
        <v>1</v>
      </c>
      <c r="I616">
        <f>IF(AND(C616&gt;='Parameter Ranges for Species'!H$14,'Control Data&amp;Habitat Comparison'!C616&lt;='Parameter Ranges for Species'!C$14),1,0)</f>
        <v>1</v>
      </c>
      <c r="J616">
        <f>IF(AND(D616&gt;='Parameter Ranges for Species'!I$14,'Control Data&amp;Habitat Comparison'!D616&lt;='Parameter Ranges for Species'!D$14),1,0)</f>
        <v>1</v>
      </c>
      <c r="K616">
        <f>IF(AND(E616&gt;='Parameter Ranges for Species'!J$14,'Control Data&amp;Habitat Comparison'!E616&lt;='Parameter Ranges for Species'!E$14),1,0)</f>
        <v>1</v>
      </c>
      <c r="L616">
        <f>IF(AND(F616&gt;='Parameter Ranges for Species'!K$14,'Control Data&amp;Habitat Comparison'!F616&lt;='Parameter Ranges for Species'!F$14),1,0)</f>
        <v>1</v>
      </c>
      <c r="M616">
        <f t="shared" si="28"/>
        <v>5</v>
      </c>
      <c r="T616">
        <f>IF(AND(B616&gt;='Parameter Ranges for Species'!G$18,'Control Data&amp;Habitat Comparison'!B616&lt;='Parameter Ranges for Species'!B$18),1,0)</f>
        <v>1</v>
      </c>
      <c r="U616">
        <f>IF(AND(C616&gt;='Parameter Ranges for Species'!H$18,'Control Data&amp;Habitat Comparison'!C616&lt;='Parameter Ranges for Species'!C$18),1,0)</f>
        <v>1</v>
      </c>
      <c r="V616">
        <f>IF(AND(D616&gt;='Parameter Ranges for Species'!I$18,'Control Data&amp;Habitat Comparison'!D616&lt;='Parameter Ranges for Species'!D$18),1,0)</f>
        <v>0</v>
      </c>
      <c r="W616">
        <f>IF(AND(E616&gt;='Parameter Ranges for Species'!J$18,'Control Data&amp;Habitat Comparison'!E616&lt;='Parameter Ranges for Species'!E$18),1,0)</f>
        <v>0</v>
      </c>
      <c r="X616">
        <f>IF(AND(F616&gt;='Parameter Ranges for Species'!K$18,'Control Data&amp;Habitat Comparison'!F616&lt;='Parameter Ranges for Species'!F$18),1,0)</f>
        <v>1</v>
      </c>
      <c r="Y616">
        <f t="shared" si="29"/>
        <v>3</v>
      </c>
      <c r="AF616">
        <f t="shared" si="27"/>
        <v>0</v>
      </c>
    </row>
    <row r="617" spans="1:32" x14ac:dyDescent="0.25">
      <c r="A617" t="s">
        <v>9</v>
      </c>
      <c r="B617">
        <v>20</v>
      </c>
      <c r="C617">
        <v>0.12192000000000001</v>
      </c>
      <c r="D617">
        <v>0.35315666406858925</v>
      </c>
      <c r="E617">
        <v>17</v>
      </c>
      <c r="F617">
        <v>2</v>
      </c>
      <c r="H617">
        <f>IF(AND(B617&gt;='Parameter Ranges for Species'!G$14,'Control Data&amp;Habitat Comparison'!B617&lt;='Parameter Ranges for Species'!B$14),1,0)</f>
        <v>1</v>
      </c>
      <c r="I617">
        <f>IF(AND(C617&gt;='Parameter Ranges for Species'!H$14,'Control Data&amp;Habitat Comparison'!C617&lt;='Parameter Ranges for Species'!C$14),1,0)</f>
        <v>1</v>
      </c>
      <c r="J617">
        <f>IF(AND(D617&gt;='Parameter Ranges for Species'!I$14,'Control Data&amp;Habitat Comparison'!D617&lt;='Parameter Ranges for Species'!D$14),1,0)</f>
        <v>1</v>
      </c>
      <c r="K617">
        <f>IF(AND(E617&gt;='Parameter Ranges for Species'!J$14,'Control Data&amp;Habitat Comparison'!E617&lt;='Parameter Ranges for Species'!E$14),1,0)</f>
        <v>1</v>
      </c>
      <c r="L617">
        <f>IF(AND(F617&gt;='Parameter Ranges for Species'!K$14,'Control Data&amp;Habitat Comparison'!F617&lt;='Parameter Ranges for Species'!F$14),1,0)</f>
        <v>1</v>
      </c>
      <c r="M617">
        <f t="shared" si="28"/>
        <v>5</v>
      </c>
      <c r="T617">
        <f>IF(AND(B617&gt;='Parameter Ranges for Species'!G$18,'Control Data&amp;Habitat Comparison'!B617&lt;='Parameter Ranges for Species'!B$18),1,0)</f>
        <v>1</v>
      </c>
      <c r="U617">
        <f>IF(AND(C617&gt;='Parameter Ranges for Species'!H$18,'Control Data&amp;Habitat Comparison'!C617&lt;='Parameter Ranges for Species'!C$18),1,0)</f>
        <v>1</v>
      </c>
      <c r="V617">
        <f>IF(AND(D617&gt;='Parameter Ranges for Species'!I$18,'Control Data&amp;Habitat Comparison'!D617&lt;='Parameter Ranges for Species'!D$18),1,0)</f>
        <v>0</v>
      </c>
      <c r="W617">
        <f>IF(AND(E617&gt;='Parameter Ranges for Species'!J$18,'Control Data&amp;Habitat Comparison'!E617&lt;='Parameter Ranges for Species'!E$18),1,0)</f>
        <v>0</v>
      </c>
      <c r="X617">
        <f>IF(AND(F617&gt;='Parameter Ranges for Species'!K$18,'Control Data&amp;Habitat Comparison'!F617&lt;='Parameter Ranges for Species'!F$18),1,0)</f>
        <v>1</v>
      </c>
      <c r="Y617">
        <f t="shared" si="29"/>
        <v>3</v>
      </c>
      <c r="AF617">
        <f t="shared" si="27"/>
        <v>0</v>
      </c>
    </row>
    <row r="618" spans="1:32" x14ac:dyDescent="0.25">
      <c r="A618" t="s">
        <v>9</v>
      </c>
      <c r="B618">
        <v>40</v>
      </c>
      <c r="C618">
        <v>0</v>
      </c>
      <c r="D618">
        <v>0.30116913484021823</v>
      </c>
      <c r="E618">
        <v>10</v>
      </c>
      <c r="F618">
        <v>2</v>
      </c>
      <c r="H618">
        <f>IF(AND(B618&gt;='Parameter Ranges for Species'!G$14,'Control Data&amp;Habitat Comparison'!B618&lt;='Parameter Ranges for Species'!B$14),1,0)</f>
        <v>0</v>
      </c>
      <c r="I618">
        <f>IF(AND(C618&gt;='Parameter Ranges for Species'!H$14,'Control Data&amp;Habitat Comparison'!C618&lt;='Parameter Ranges for Species'!C$14),1,0)</f>
        <v>1</v>
      </c>
      <c r="J618">
        <f>IF(AND(D618&gt;='Parameter Ranges for Species'!I$14,'Control Data&amp;Habitat Comparison'!D618&lt;='Parameter Ranges for Species'!D$14),1,0)</f>
        <v>1</v>
      </c>
      <c r="K618">
        <f>IF(AND(E618&gt;='Parameter Ranges for Species'!J$14,'Control Data&amp;Habitat Comparison'!E618&lt;='Parameter Ranges for Species'!E$14),1,0)</f>
        <v>1</v>
      </c>
      <c r="L618">
        <f>IF(AND(F618&gt;='Parameter Ranges for Species'!K$14,'Control Data&amp;Habitat Comparison'!F618&lt;='Parameter Ranges for Species'!F$14),1,0)</f>
        <v>1</v>
      </c>
      <c r="M618">
        <f t="shared" si="28"/>
        <v>4</v>
      </c>
      <c r="T618">
        <f>IF(AND(B618&gt;='Parameter Ranges for Species'!G$18,'Control Data&amp;Habitat Comparison'!B618&lt;='Parameter Ranges for Species'!B$18),1,0)</f>
        <v>1</v>
      </c>
      <c r="U618">
        <f>IF(AND(C618&gt;='Parameter Ranges for Species'!H$18,'Control Data&amp;Habitat Comparison'!C618&lt;='Parameter Ranges for Species'!C$18),1,0)</f>
        <v>1</v>
      </c>
      <c r="V618">
        <f>IF(AND(D618&gt;='Parameter Ranges for Species'!I$18,'Control Data&amp;Habitat Comparison'!D618&lt;='Parameter Ranges for Species'!D$18),1,0)</f>
        <v>0</v>
      </c>
      <c r="W618">
        <f>IF(AND(E618&gt;='Parameter Ranges for Species'!J$18,'Control Data&amp;Habitat Comparison'!E618&lt;='Parameter Ranges for Species'!E$18),1,0)</f>
        <v>0</v>
      </c>
      <c r="X618">
        <f>IF(AND(F618&gt;='Parameter Ranges for Species'!K$18,'Control Data&amp;Habitat Comparison'!F618&lt;='Parameter Ranges for Species'!F$18),1,0)</f>
        <v>1</v>
      </c>
      <c r="Y618">
        <f t="shared" si="29"/>
        <v>3</v>
      </c>
      <c r="AF618">
        <f t="shared" si="27"/>
        <v>0</v>
      </c>
    </row>
    <row r="619" spans="1:32" x14ac:dyDescent="0.25">
      <c r="A619" t="s">
        <v>9</v>
      </c>
      <c r="B619">
        <v>33.5</v>
      </c>
      <c r="C619">
        <v>0</v>
      </c>
      <c r="D619">
        <v>0.49088074824629779</v>
      </c>
      <c r="E619">
        <v>7</v>
      </c>
      <c r="F619">
        <v>2</v>
      </c>
      <c r="H619">
        <f>IF(AND(B619&gt;='Parameter Ranges for Species'!G$14,'Control Data&amp;Habitat Comparison'!B619&lt;='Parameter Ranges for Species'!B$14),1,0)</f>
        <v>0</v>
      </c>
      <c r="I619">
        <f>IF(AND(C619&gt;='Parameter Ranges for Species'!H$14,'Control Data&amp;Habitat Comparison'!C619&lt;='Parameter Ranges for Species'!C$14),1,0)</f>
        <v>1</v>
      </c>
      <c r="J619">
        <f>IF(AND(D619&gt;='Parameter Ranges for Species'!I$14,'Control Data&amp;Habitat Comparison'!D619&lt;='Parameter Ranges for Species'!D$14),1,0)</f>
        <v>0</v>
      </c>
      <c r="K619">
        <f>IF(AND(E619&gt;='Parameter Ranges for Species'!J$14,'Control Data&amp;Habitat Comparison'!E619&lt;='Parameter Ranges for Species'!E$14),1,0)</f>
        <v>0</v>
      </c>
      <c r="L619">
        <f>IF(AND(F619&gt;='Parameter Ranges for Species'!K$14,'Control Data&amp;Habitat Comparison'!F619&lt;='Parameter Ranges for Species'!F$14),1,0)</f>
        <v>1</v>
      </c>
      <c r="M619">
        <f t="shared" si="28"/>
        <v>2</v>
      </c>
      <c r="T619">
        <f>IF(AND(B619&gt;='Parameter Ranges for Species'!G$18,'Control Data&amp;Habitat Comparison'!B619&lt;='Parameter Ranges for Species'!B$18),1,0)</f>
        <v>1</v>
      </c>
      <c r="U619">
        <f>IF(AND(C619&gt;='Parameter Ranges for Species'!H$18,'Control Data&amp;Habitat Comparison'!C619&lt;='Parameter Ranges for Species'!C$18),1,0)</f>
        <v>1</v>
      </c>
      <c r="V619">
        <f>IF(AND(D619&gt;='Parameter Ranges for Species'!I$18,'Control Data&amp;Habitat Comparison'!D619&lt;='Parameter Ranges for Species'!D$18),1,0)</f>
        <v>0</v>
      </c>
      <c r="W619">
        <f>IF(AND(E619&gt;='Parameter Ranges for Species'!J$18,'Control Data&amp;Habitat Comparison'!E619&lt;='Parameter Ranges for Species'!E$18),1,0)</f>
        <v>0</v>
      </c>
      <c r="X619">
        <f>IF(AND(F619&gt;='Parameter Ranges for Species'!K$18,'Control Data&amp;Habitat Comparison'!F619&lt;='Parameter Ranges for Species'!F$18),1,0)</f>
        <v>1</v>
      </c>
      <c r="Y619">
        <f t="shared" si="29"/>
        <v>3</v>
      </c>
      <c r="AF619">
        <f t="shared" si="27"/>
        <v>0</v>
      </c>
    </row>
    <row r="620" spans="1:32" x14ac:dyDescent="0.25">
      <c r="A620" t="s">
        <v>9</v>
      </c>
      <c r="B620">
        <v>39.5</v>
      </c>
      <c r="C620">
        <v>0</v>
      </c>
      <c r="D620">
        <v>0.18823070927513638</v>
      </c>
      <c r="E620">
        <v>52</v>
      </c>
      <c r="F620">
        <v>4</v>
      </c>
      <c r="H620">
        <f>IF(AND(B620&gt;='Parameter Ranges for Species'!G$14,'Control Data&amp;Habitat Comparison'!B620&lt;='Parameter Ranges for Species'!B$14),1,0)</f>
        <v>0</v>
      </c>
      <c r="I620">
        <f>IF(AND(C620&gt;='Parameter Ranges for Species'!H$14,'Control Data&amp;Habitat Comparison'!C620&lt;='Parameter Ranges for Species'!C$14),1,0)</f>
        <v>1</v>
      </c>
      <c r="J620">
        <f>IF(AND(D620&gt;='Parameter Ranges for Species'!I$14,'Control Data&amp;Habitat Comparison'!D620&lt;='Parameter Ranges for Species'!D$14),1,0)</f>
        <v>1</v>
      </c>
      <c r="K620">
        <f>IF(AND(E620&gt;='Parameter Ranges for Species'!J$14,'Control Data&amp;Habitat Comparison'!E620&lt;='Parameter Ranges for Species'!E$14),1,0)</f>
        <v>1</v>
      </c>
      <c r="L620">
        <f>IF(AND(F620&gt;='Parameter Ranges for Species'!K$14,'Control Data&amp;Habitat Comparison'!F620&lt;='Parameter Ranges for Species'!F$14),1,0)</f>
        <v>1</v>
      </c>
      <c r="M620">
        <f t="shared" si="28"/>
        <v>4</v>
      </c>
      <c r="T620">
        <f>IF(AND(B620&gt;='Parameter Ranges for Species'!G$18,'Control Data&amp;Habitat Comparison'!B620&lt;='Parameter Ranges for Species'!B$18),1,0)</f>
        <v>1</v>
      </c>
      <c r="U620">
        <f>IF(AND(C620&gt;='Parameter Ranges for Species'!H$18,'Control Data&amp;Habitat Comparison'!C620&lt;='Parameter Ranges for Species'!C$18),1,0)</f>
        <v>1</v>
      </c>
      <c r="V620">
        <f>IF(AND(D620&gt;='Parameter Ranges for Species'!I$18,'Control Data&amp;Habitat Comparison'!D620&lt;='Parameter Ranges for Species'!D$18),1,0)</f>
        <v>1</v>
      </c>
      <c r="W620">
        <f>IF(AND(E620&gt;='Parameter Ranges for Species'!J$18,'Control Data&amp;Habitat Comparison'!E620&lt;='Parameter Ranges for Species'!E$18),1,0)</f>
        <v>1</v>
      </c>
      <c r="X620">
        <f>IF(AND(F620&gt;='Parameter Ranges for Species'!K$18,'Control Data&amp;Habitat Comparison'!F620&lt;='Parameter Ranges for Species'!F$18),1,0)</f>
        <v>1</v>
      </c>
      <c r="Y620">
        <f t="shared" si="29"/>
        <v>5</v>
      </c>
      <c r="AF620">
        <f t="shared" si="27"/>
        <v>1</v>
      </c>
    </row>
    <row r="621" spans="1:32" x14ac:dyDescent="0.25">
      <c r="A621" t="s">
        <v>9</v>
      </c>
      <c r="B621">
        <v>35.5</v>
      </c>
      <c r="C621">
        <v>0</v>
      </c>
      <c r="D621">
        <v>0.39618082618862044</v>
      </c>
      <c r="E621">
        <v>19</v>
      </c>
      <c r="F621">
        <v>3</v>
      </c>
      <c r="H621">
        <f>IF(AND(B621&gt;='Parameter Ranges for Species'!G$14,'Control Data&amp;Habitat Comparison'!B621&lt;='Parameter Ranges for Species'!B$14),1,0)</f>
        <v>0</v>
      </c>
      <c r="I621">
        <f>IF(AND(C621&gt;='Parameter Ranges for Species'!H$14,'Control Data&amp;Habitat Comparison'!C621&lt;='Parameter Ranges for Species'!C$14),1,0)</f>
        <v>1</v>
      </c>
      <c r="J621">
        <f>IF(AND(D621&gt;='Parameter Ranges for Species'!I$14,'Control Data&amp;Habitat Comparison'!D621&lt;='Parameter Ranges for Species'!D$14),1,0)</f>
        <v>1</v>
      </c>
      <c r="K621">
        <f>IF(AND(E621&gt;='Parameter Ranges for Species'!J$14,'Control Data&amp;Habitat Comparison'!E621&lt;='Parameter Ranges for Species'!E$14),1,0)</f>
        <v>1</v>
      </c>
      <c r="L621">
        <f>IF(AND(F621&gt;='Parameter Ranges for Species'!K$14,'Control Data&amp;Habitat Comparison'!F621&lt;='Parameter Ranges for Species'!F$14),1,0)</f>
        <v>1</v>
      </c>
      <c r="M621">
        <f t="shared" si="28"/>
        <v>4</v>
      </c>
      <c r="T621">
        <f>IF(AND(B621&gt;='Parameter Ranges for Species'!G$18,'Control Data&amp;Habitat Comparison'!B621&lt;='Parameter Ranges for Species'!B$18),1,0)</f>
        <v>1</v>
      </c>
      <c r="U621">
        <f>IF(AND(C621&gt;='Parameter Ranges for Species'!H$18,'Control Data&amp;Habitat Comparison'!C621&lt;='Parameter Ranges for Species'!C$18),1,0)</f>
        <v>1</v>
      </c>
      <c r="V621">
        <f>IF(AND(D621&gt;='Parameter Ranges for Species'!I$18,'Control Data&amp;Habitat Comparison'!D621&lt;='Parameter Ranges for Species'!D$18),1,0)</f>
        <v>0</v>
      </c>
      <c r="W621">
        <f>IF(AND(E621&gt;='Parameter Ranges for Species'!J$18,'Control Data&amp;Habitat Comparison'!E621&lt;='Parameter Ranges for Species'!E$18),1,0)</f>
        <v>0</v>
      </c>
      <c r="X621">
        <f>IF(AND(F621&gt;='Parameter Ranges for Species'!K$18,'Control Data&amp;Habitat Comparison'!F621&lt;='Parameter Ranges for Species'!F$18),1,0)</f>
        <v>1</v>
      </c>
      <c r="Y621">
        <f t="shared" si="29"/>
        <v>3</v>
      </c>
      <c r="AF621">
        <f t="shared" si="27"/>
        <v>0</v>
      </c>
    </row>
    <row r="622" spans="1:32" x14ac:dyDescent="0.25">
      <c r="A622" t="s">
        <v>9</v>
      </c>
      <c r="B622">
        <v>46</v>
      </c>
      <c r="C622">
        <v>0</v>
      </c>
      <c r="D622">
        <v>0.16999220576773189</v>
      </c>
      <c r="E622">
        <v>50</v>
      </c>
      <c r="F622">
        <v>3</v>
      </c>
      <c r="H622">
        <f>IF(AND(B622&gt;='Parameter Ranges for Species'!G$14,'Control Data&amp;Habitat Comparison'!B622&lt;='Parameter Ranges for Species'!B$14),1,0)</f>
        <v>0</v>
      </c>
      <c r="I622">
        <f>IF(AND(C622&gt;='Parameter Ranges for Species'!H$14,'Control Data&amp;Habitat Comparison'!C622&lt;='Parameter Ranges for Species'!C$14),1,0)</f>
        <v>1</v>
      </c>
      <c r="J622">
        <f>IF(AND(D622&gt;='Parameter Ranges for Species'!I$14,'Control Data&amp;Habitat Comparison'!D622&lt;='Parameter Ranges for Species'!D$14),1,0)</f>
        <v>1</v>
      </c>
      <c r="K622">
        <f>IF(AND(E622&gt;='Parameter Ranges for Species'!J$14,'Control Data&amp;Habitat Comparison'!E622&lt;='Parameter Ranges for Species'!E$14),1,0)</f>
        <v>1</v>
      </c>
      <c r="L622">
        <f>IF(AND(F622&gt;='Parameter Ranges for Species'!K$14,'Control Data&amp;Habitat Comparison'!F622&lt;='Parameter Ranges for Species'!F$14),1,0)</f>
        <v>1</v>
      </c>
      <c r="M622">
        <f t="shared" si="28"/>
        <v>4</v>
      </c>
      <c r="T622">
        <f>IF(AND(B622&gt;='Parameter Ranges for Species'!G$18,'Control Data&amp;Habitat Comparison'!B622&lt;='Parameter Ranges for Species'!B$18),1,0)</f>
        <v>1</v>
      </c>
      <c r="U622">
        <f>IF(AND(C622&gt;='Parameter Ranges for Species'!H$18,'Control Data&amp;Habitat Comparison'!C622&lt;='Parameter Ranges for Species'!C$18),1,0)</f>
        <v>1</v>
      </c>
      <c r="V622">
        <f>IF(AND(D622&gt;='Parameter Ranges for Species'!I$18,'Control Data&amp;Habitat Comparison'!D622&lt;='Parameter Ranges for Species'!D$18),1,0)</f>
        <v>1</v>
      </c>
      <c r="W622">
        <f>IF(AND(E622&gt;='Parameter Ranges for Species'!J$18,'Control Data&amp;Habitat Comparison'!E622&lt;='Parameter Ranges for Species'!E$18),1,0)</f>
        <v>1</v>
      </c>
      <c r="X622">
        <f>IF(AND(F622&gt;='Parameter Ranges for Species'!K$18,'Control Data&amp;Habitat Comparison'!F622&lt;='Parameter Ranges for Species'!F$18),1,0)</f>
        <v>1</v>
      </c>
      <c r="Y622">
        <f t="shared" si="29"/>
        <v>5</v>
      </c>
      <c r="AF622">
        <f t="shared" si="27"/>
        <v>1</v>
      </c>
    </row>
    <row r="623" spans="1:32" x14ac:dyDescent="0.25">
      <c r="A623" t="s">
        <v>9</v>
      </c>
      <c r="B623">
        <v>43.5</v>
      </c>
      <c r="C623">
        <v>0</v>
      </c>
      <c r="D623">
        <v>0.33671083398285273</v>
      </c>
      <c r="E623">
        <v>44</v>
      </c>
      <c r="F623">
        <v>1</v>
      </c>
      <c r="H623">
        <f>IF(AND(B623&gt;='Parameter Ranges for Species'!G$14,'Control Data&amp;Habitat Comparison'!B623&lt;='Parameter Ranges for Species'!B$14),1,0)</f>
        <v>0</v>
      </c>
      <c r="I623">
        <f>IF(AND(C623&gt;='Parameter Ranges for Species'!H$14,'Control Data&amp;Habitat Comparison'!C623&lt;='Parameter Ranges for Species'!C$14),1,0)</f>
        <v>1</v>
      </c>
      <c r="J623">
        <f>IF(AND(D623&gt;='Parameter Ranges for Species'!I$14,'Control Data&amp;Habitat Comparison'!D623&lt;='Parameter Ranges for Species'!D$14),1,0)</f>
        <v>1</v>
      </c>
      <c r="K623">
        <f>IF(AND(E623&gt;='Parameter Ranges for Species'!J$14,'Control Data&amp;Habitat Comparison'!E623&lt;='Parameter Ranges for Species'!E$14),1,0)</f>
        <v>1</v>
      </c>
      <c r="L623">
        <f>IF(AND(F623&gt;='Parameter Ranges for Species'!K$14,'Control Data&amp;Habitat Comparison'!F623&lt;='Parameter Ranges for Species'!F$14),1,0)</f>
        <v>1</v>
      </c>
      <c r="M623">
        <f t="shared" si="28"/>
        <v>4</v>
      </c>
      <c r="T623">
        <f>IF(AND(B623&gt;='Parameter Ranges for Species'!G$18,'Control Data&amp;Habitat Comparison'!B623&lt;='Parameter Ranges for Species'!B$18),1,0)</f>
        <v>1</v>
      </c>
      <c r="U623">
        <f>IF(AND(C623&gt;='Parameter Ranges for Species'!H$18,'Control Data&amp;Habitat Comparison'!C623&lt;='Parameter Ranges for Species'!C$18),1,0)</f>
        <v>1</v>
      </c>
      <c r="V623">
        <f>IF(AND(D623&gt;='Parameter Ranges for Species'!I$18,'Control Data&amp;Habitat Comparison'!D623&lt;='Parameter Ranges for Species'!D$18),1,0)</f>
        <v>0</v>
      </c>
      <c r="W623">
        <f>IF(AND(E623&gt;='Parameter Ranges for Species'!J$18,'Control Data&amp;Habitat Comparison'!E623&lt;='Parameter Ranges for Species'!E$18),1,0)</f>
        <v>1</v>
      </c>
      <c r="X623">
        <f>IF(AND(F623&gt;='Parameter Ranges for Species'!K$18,'Control Data&amp;Habitat Comparison'!F623&lt;='Parameter Ranges for Species'!F$18),1,0)</f>
        <v>1</v>
      </c>
      <c r="Y623">
        <f t="shared" si="29"/>
        <v>4</v>
      </c>
      <c r="AF623">
        <f t="shared" si="27"/>
        <v>1</v>
      </c>
    </row>
    <row r="624" spans="1:32" x14ac:dyDescent="0.25">
      <c r="A624" t="s">
        <v>9</v>
      </c>
      <c r="B624">
        <v>48</v>
      </c>
      <c r="C624">
        <v>0</v>
      </c>
      <c r="D624">
        <v>7.6773187840997625E-2</v>
      </c>
      <c r="E624">
        <v>45</v>
      </c>
      <c r="F624">
        <v>2</v>
      </c>
      <c r="H624">
        <f>IF(AND(B624&gt;='Parameter Ranges for Species'!G$14,'Control Data&amp;Habitat Comparison'!B624&lt;='Parameter Ranges for Species'!B$14),1,0)</f>
        <v>0</v>
      </c>
      <c r="I624">
        <f>IF(AND(C624&gt;='Parameter Ranges for Species'!H$14,'Control Data&amp;Habitat Comparison'!C624&lt;='Parameter Ranges for Species'!C$14),1,0)</f>
        <v>1</v>
      </c>
      <c r="J624">
        <f>IF(AND(D624&gt;='Parameter Ranges for Species'!I$14,'Control Data&amp;Habitat Comparison'!D624&lt;='Parameter Ranges for Species'!D$14),1,0)</f>
        <v>0</v>
      </c>
      <c r="K624">
        <f>IF(AND(E624&gt;='Parameter Ranges for Species'!J$14,'Control Data&amp;Habitat Comparison'!E624&lt;='Parameter Ranges for Species'!E$14),1,0)</f>
        <v>1</v>
      </c>
      <c r="L624">
        <f>IF(AND(F624&gt;='Parameter Ranges for Species'!K$14,'Control Data&amp;Habitat Comparison'!F624&lt;='Parameter Ranges for Species'!F$14),1,0)</f>
        <v>1</v>
      </c>
      <c r="M624">
        <f t="shared" si="28"/>
        <v>3</v>
      </c>
      <c r="T624">
        <f>IF(AND(B624&gt;='Parameter Ranges for Species'!G$18,'Control Data&amp;Habitat Comparison'!B624&lt;='Parameter Ranges for Species'!B$18),1,0)</f>
        <v>1</v>
      </c>
      <c r="U624">
        <f>IF(AND(C624&gt;='Parameter Ranges for Species'!H$18,'Control Data&amp;Habitat Comparison'!C624&lt;='Parameter Ranges for Species'!C$18),1,0)</f>
        <v>1</v>
      </c>
      <c r="V624">
        <f>IF(AND(D624&gt;='Parameter Ranges for Species'!I$18,'Control Data&amp;Habitat Comparison'!D624&lt;='Parameter Ranges for Species'!D$18),1,0)</f>
        <v>0</v>
      </c>
      <c r="W624">
        <f>IF(AND(E624&gt;='Parameter Ranges for Species'!J$18,'Control Data&amp;Habitat Comparison'!E624&lt;='Parameter Ranges for Species'!E$18),1,0)</f>
        <v>1</v>
      </c>
      <c r="X624">
        <f>IF(AND(F624&gt;='Parameter Ranges for Species'!K$18,'Control Data&amp;Habitat Comparison'!F624&lt;='Parameter Ranges for Species'!F$18),1,0)</f>
        <v>1</v>
      </c>
      <c r="Y624">
        <f t="shared" si="29"/>
        <v>4</v>
      </c>
      <c r="AF624">
        <f t="shared" si="27"/>
        <v>0</v>
      </c>
    </row>
    <row r="625" spans="1:32" x14ac:dyDescent="0.25">
      <c r="A625" t="s">
        <v>9</v>
      </c>
      <c r="B625">
        <v>43.5</v>
      </c>
      <c r="C625">
        <v>0</v>
      </c>
      <c r="D625">
        <v>0.20584567420109123</v>
      </c>
      <c r="E625">
        <v>42</v>
      </c>
      <c r="F625">
        <v>1</v>
      </c>
      <c r="H625">
        <f>IF(AND(B625&gt;='Parameter Ranges for Species'!G$14,'Control Data&amp;Habitat Comparison'!B625&lt;='Parameter Ranges for Species'!B$14),1,0)</f>
        <v>0</v>
      </c>
      <c r="I625">
        <f>IF(AND(C625&gt;='Parameter Ranges for Species'!H$14,'Control Data&amp;Habitat Comparison'!C625&lt;='Parameter Ranges for Species'!C$14),1,0)</f>
        <v>1</v>
      </c>
      <c r="J625">
        <f>IF(AND(D625&gt;='Parameter Ranges for Species'!I$14,'Control Data&amp;Habitat Comparison'!D625&lt;='Parameter Ranges for Species'!D$14),1,0)</f>
        <v>1</v>
      </c>
      <c r="K625">
        <f>IF(AND(E625&gt;='Parameter Ranges for Species'!J$14,'Control Data&amp;Habitat Comparison'!E625&lt;='Parameter Ranges for Species'!E$14),1,0)</f>
        <v>1</v>
      </c>
      <c r="L625">
        <f>IF(AND(F625&gt;='Parameter Ranges for Species'!K$14,'Control Data&amp;Habitat Comparison'!F625&lt;='Parameter Ranges for Species'!F$14),1,0)</f>
        <v>1</v>
      </c>
      <c r="M625">
        <f t="shared" si="28"/>
        <v>4</v>
      </c>
      <c r="T625">
        <f>IF(AND(B625&gt;='Parameter Ranges for Species'!G$18,'Control Data&amp;Habitat Comparison'!B625&lt;='Parameter Ranges for Species'!B$18),1,0)</f>
        <v>1</v>
      </c>
      <c r="U625">
        <f>IF(AND(C625&gt;='Parameter Ranges for Species'!H$18,'Control Data&amp;Habitat Comparison'!C625&lt;='Parameter Ranges for Species'!C$18),1,0)</f>
        <v>1</v>
      </c>
      <c r="V625">
        <f>IF(AND(D625&gt;='Parameter Ranges for Species'!I$18,'Control Data&amp;Habitat Comparison'!D625&lt;='Parameter Ranges for Species'!D$18),1,0)</f>
        <v>1</v>
      </c>
      <c r="W625">
        <f>IF(AND(E625&gt;='Parameter Ranges for Species'!J$18,'Control Data&amp;Habitat Comparison'!E625&lt;='Parameter Ranges for Species'!E$18),1,0)</f>
        <v>1</v>
      </c>
      <c r="X625">
        <f>IF(AND(F625&gt;='Parameter Ranges for Species'!K$18,'Control Data&amp;Habitat Comparison'!F625&lt;='Parameter Ranges for Species'!F$18),1,0)</f>
        <v>1</v>
      </c>
      <c r="Y625">
        <f t="shared" si="29"/>
        <v>5</v>
      </c>
      <c r="AF625">
        <f t="shared" si="27"/>
        <v>1</v>
      </c>
    </row>
    <row r="626" spans="1:32" x14ac:dyDescent="0.25">
      <c r="A626" t="s">
        <v>9</v>
      </c>
      <c r="B626">
        <v>55.5</v>
      </c>
      <c r="C626">
        <v>0</v>
      </c>
      <c r="D626">
        <v>0.38363211223694466</v>
      </c>
      <c r="E626">
        <v>49</v>
      </c>
      <c r="F626">
        <v>3</v>
      </c>
      <c r="H626">
        <f>IF(AND(B626&gt;='Parameter Ranges for Species'!G$14,'Control Data&amp;Habitat Comparison'!B626&lt;='Parameter Ranges for Species'!B$14),1,0)</f>
        <v>0</v>
      </c>
      <c r="I626">
        <f>IF(AND(C626&gt;='Parameter Ranges for Species'!H$14,'Control Data&amp;Habitat Comparison'!C626&lt;='Parameter Ranges for Species'!C$14),1,0)</f>
        <v>1</v>
      </c>
      <c r="J626">
        <f>IF(AND(D626&gt;='Parameter Ranges for Species'!I$14,'Control Data&amp;Habitat Comparison'!D626&lt;='Parameter Ranges for Species'!D$14),1,0)</f>
        <v>1</v>
      </c>
      <c r="K626">
        <f>IF(AND(E626&gt;='Parameter Ranges for Species'!J$14,'Control Data&amp;Habitat Comparison'!E626&lt;='Parameter Ranges for Species'!E$14),1,0)</f>
        <v>1</v>
      </c>
      <c r="L626">
        <f>IF(AND(F626&gt;='Parameter Ranges for Species'!K$14,'Control Data&amp;Habitat Comparison'!F626&lt;='Parameter Ranges for Species'!F$14),1,0)</f>
        <v>1</v>
      </c>
      <c r="M626">
        <f t="shared" si="28"/>
        <v>4</v>
      </c>
      <c r="T626">
        <f>IF(AND(B626&gt;='Parameter Ranges for Species'!G$18,'Control Data&amp;Habitat Comparison'!B626&lt;='Parameter Ranges for Species'!B$18),1,0)</f>
        <v>0</v>
      </c>
      <c r="U626">
        <f>IF(AND(C626&gt;='Parameter Ranges for Species'!H$18,'Control Data&amp;Habitat Comparison'!C626&lt;='Parameter Ranges for Species'!C$18),1,0)</f>
        <v>1</v>
      </c>
      <c r="V626">
        <f>IF(AND(D626&gt;='Parameter Ranges for Species'!I$18,'Control Data&amp;Habitat Comparison'!D626&lt;='Parameter Ranges for Species'!D$18),1,0)</f>
        <v>0</v>
      </c>
      <c r="W626">
        <f>IF(AND(E626&gt;='Parameter Ranges for Species'!J$18,'Control Data&amp;Habitat Comparison'!E626&lt;='Parameter Ranges for Species'!E$18),1,0)</f>
        <v>1</v>
      </c>
      <c r="X626">
        <f>IF(AND(F626&gt;='Parameter Ranges for Species'!K$18,'Control Data&amp;Habitat Comparison'!F626&lt;='Parameter Ranges for Species'!F$18),1,0)</f>
        <v>1</v>
      </c>
      <c r="Y626">
        <f t="shared" si="29"/>
        <v>3</v>
      </c>
      <c r="AF626">
        <f t="shared" si="27"/>
        <v>0</v>
      </c>
    </row>
    <row r="627" spans="1:32" x14ac:dyDescent="0.25">
      <c r="A627" t="s">
        <v>9</v>
      </c>
      <c r="B627">
        <v>33</v>
      </c>
      <c r="C627">
        <v>0</v>
      </c>
      <c r="D627">
        <v>0.43889321901792677</v>
      </c>
      <c r="E627">
        <v>49</v>
      </c>
      <c r="F627">
        <v>3</v>
      </c>
      <c r="H627">
        <f>IF(AND(B627&gt;='Parameter Ranges for Species'!G$14,'Control Data&amp;Habitat Comparison'!B627&lt;='Parameter Ranges for Species'!B$14),1,0)</f>
        <v>0</v>
      </c>
      <c r="I627">
        <f>IF(AND(C627&gt;='Parameter Ranges for Species'!H$14,'Control Data&amp;Habitat Comparison'!C627&lt;='Parameter Ranges for Species'!C$14),1,0)</f>
        <v>1</v>
      </c>
      <c r="J627">
        <f>IF(AND(D627&gt;='Parameter Ranges for Species'!I$14,'Control Data&amp;Habitat Comparison'!D627&lt;='Parameter Ranges for Species'!D$14),1,0)</f>
        <v>0</v>
      </c>
      <c r="K627">
        <f>IF(AND(E627&gt;='Parameter Ranges for Species'!J$14,'Control Data&amp;Habitat Comparison'!E627&lt;='Parameter Ranges for Species'!E$14),1,0)</f>
        <v>1</v>
      </c>
      <c r="L627">
        <f>IF(AND(F627&gt;='Parameter Ranges for Species'!K$14,'Control Data&amp;Habitat Comparison'!F627&lt;='Parameter Ranges for Species'!F$14),1,0)</f>
        <v>1</v>
      </c>
      <c r="M627">
        <f t="shared" si="28"/>
        <v>3</v>
      </c>
      <c r="T627">
        <f>IF(AND(B627&gt;='Parameter Ranges for Species'!G$18,'Control Data&amp;Habitat Comparison'!B627&lt;='Parameter Ranges for Species'!B$18),1,0)</f>
        <v>1</v>
      </c>
      <c r="U627">
        <f>IF(AND(C627&gt;='Parameter Ranges for Species'!H$18,'Control Data&amp;Habitat Comparison'!C627&lt;='Parameter Ranges for Species'!C$18),1,0)</f>
        <v>1</v>
      </c>
      <c r="V627">
        <f>IF(AND(D627&gt;='Parameter Ranges for Species'!I$18,'Control Data&amp;Habitat Comparison'!D627&lt;='Parameter Ranges for Species'!D$18),1,0)</f>
        <v>0</v>
      </c>
      <c r="W627">
        <f>IF(AND(E627&gt;='Parameter Ranges for Species'!J$18,'Control Data&amp;Habitat Comparison'!E627&lt;='Parameter Ranges for Species'!E$18),1,0)</f>
        <v>1</v>
      </c>
      <c r="X627">
        <f>IF(AND(F627&gt;='Parameter Ranges for Species'!K$18,'Control Data&amp;Habitat Comparison'!F627&lt;='Parameter Ranges for Species'!F$18),1,0)</f>
        <v>1</v>
      </c>
      <c r="Y627">
        <f t="shared" si="29"/>
        <v>4</v>
      </c>
      <c r="AF627">
        <f t="shared" si="27"/>
        <v>0</v>
      </c>
    </row>
    <row r="628" spans="1:32" x14ac:dyDescent="0.25">
      <c r="A628" t="s">
        <v>9</v>
      </c>
      <c r="B628">
        <v>53.5</v>
      </c>
      <c r="C628">
        <v>0</v>
      </c>
      <c r="D628">
        <v>0.23842556508183943</v>
      </c>
      <c r="E628">
        <v>78</v>
      </c>
      <c r="F628">
        <v>3</v>
      </c>
      <c r="H628">
        <f>IF(AND(B628&gt;='Parameter Ranges for Species'!G$14,'Control Data&amp;Habitat Comparison'!B628&lt;='Parameter Ranges for Species'!B$14),1,0)</f>
        <v>0</v>
      </c>
      <c r="I628">
        <f>IF(AND(C628&gt;='Parameter Ranges for Species'!H$14,'Control Data&amp;Habitat Comparison'!C628&lt;='Parameter Ranges for Species'!C$14),1,0)</f>
        <v>1</v>
      </c>
      <c r="J628">
        <f>IF(AND(D628&gt;='Parameter Ranges for Species'!I$14,'Control Data&amp;Habitat Comparison'!D628&lt;='Parameter Ranges for Species'!D$14),1,0)</f>
        <v>1</v>
      </c>
      <c r="K628">
        <f>IF(AND(E628&gt;='Parameter Ranges for Species'!J$14,'Control Data&amp;Habitat Comparison'!E628&lt;='Parameter Ranges for Species'!E$14),1,0)</f>
        <v>1</v>
      </c>
      <c r="L628">
        <f>IF(AND(F628&gt;='Parameter Ranges for Species'!K$14,'Control Data&amp;Habitat Comparison'!F628&lt;='Parameter Ranges for Species'!F$14),1,0)</f>
        <v>1</v>
      </c>
      <c r="M628">
        <f t="shared" si="28"/>
        <v>4</v>
      </c>
      <c r="T628">
        <f>IF(AND(B628&gt;='Parameter Ranges for Species'!G$18,'Control Data&amp;Habitat Comparison'!B628&lt;='Parameter Ranges for Species'!B$18),1,0)</f>
        <v>1</v>
      </c>
      <c r="U628">
        <f>IF(AND(C628&gt;='Parameter Ranges for Species'!H$18,'Control Data&amp;Habitat Comparison'!C628&lt;='Parameter Ranges for Species'!C$18),1,0)</f>
        <v>1</v>
      </c>
      <c r="V628">
        <f>IF(AND(D628&gt;='Parameter Ranges for Species'!I$18,'Control Data&amp;Habitat Comparison'!D628&lt;='Parameter Ranges for Species'!D$18),1,0)</f>
        <v>1</v>
      </c>
      <c r="W628">
        <f>IF(AND(E628&gt;='Parameter Ranges for Species'!J$18,'Control Data&amp;Habitat Comparison'!E628&lt;='Parameter Ranges for Species'!E$18),1,0)</f>
        <v>1</v>
      </c>
      <c r="X628">
        <f>IF(AND(F628&gt;='Parameter Ranges for Species'!K$18,'Control Data&amp;Habitat Comparison'!F628&lt;='Parameter Ranges for Species'!F$18),1,0)</f>
        <v>1</v>
      </c>
      <c r="Y628">
        <f t="shared" si="29"/>
        <v>5</v>
      </c>
      <c r="AF628">
        <f t="shared" si="27"/>
        <v>1</v>
      </c>
    </row>
    <row r="629" spans="1:32" x14ac:dyDescent="0.25">
      <c r="A629" t="s">
        <v>9</v>
      </c>
      <c r="B629">
        <v>47.5</v>
      </c>
      <c r="C629">
        <v>0</v>
      </c>
      <c r="D629">
        <v>0.46609508963367108</v>
      </c>
      <c r="E629">
        <v>62</v>
      </c>
      <c r="F629">
        <v>3</v>
      </c>
      <c r="H629">
        <f>IF(AND(B629&gt;='Parameter Ranges for Species'!G$14,'Control Data&amp;Habitat Comparison'!B629&lt;='Parameter Ranges for Species'!B$14),1,0)</f>
        <v>0</v>
      </c>
      <c r="I629">
        <f>IF(AND(C629&gt;='Parameter Ranges for Species'!H$14,'Control Data&amp;Habitat Comparison'!C629&lt;='Parameter Ranges for Species'!C$14),1,0)</f>
        <v>1</v>
      </c>
      <c r="J629">
        <f>IF(AND(D629&gt;='Parameter Ranges for Species'!I$14,'Control Data&amp;Habitat Comparison'!D629&lt;='Parameter Ranges for Species'!D$14),1,0)</f>
        <v>0</v>
      </c>
      <c r="K629">
        <f>IF(AND(E629&gt;='Parameter Ranges for Species'!J$14,'Control Data&amp;Habitat Comparison'!E629&lt;='Parameter Ranges for Species'!E$14),1,0)</f>
        <v>1</v>
      </c>
      <c r="L629">
        <f>IF(AND(F629&gt;='Parameter Ranges for Species'!K$14,'Control Data&amp;Habitat Comparison'!F629&lt;='Parameter Ranges for Species'!F$14),1,0)</f>
        <v>1</v>
      </c>
      <c r="M629">
        <f t="shared" si="28"/>
        <v>3</v>
      </c>
      <c r="T629">
        <f>IF(AND(B629&gt;='Parameter Ranges for Species'!G$18,'Control Data&amp;Habitat Comparison'!B629&lt;='Parameter Ranges for Species'!B$18),1,0)</f>
        <v>1</v>
      </c>
      <c r="U629">
        <f>IF(AND(C629&gt;='Parameter Ranges for Species'!H$18,'Control Data&amp;Habitat Comparison'!C629&lt;='Parameter Ranges for Species'!C$18),1,0)</f>
        <v>1</v>
      </c>
      <c r="V629">
        <f>IF(AND(D629&gt;='Parameter Ranges for Species'!I$18,'Control Data&amp;Habitat Comparison'!D629&lt;='Parameter Ranges for Species'!D$18),1,0)</f>
        <v>0</v>
      </c>
      <c r="W629">
        <f>IF(AND(E629&gt;='Parameter Ranges for Species'!J$18,'Control Data&amp;Habitat Comparison'!E629&lt;='Parameter Ranges for Species'!E$18),1,0)</f>
        <v>1</v>
      </c>
      <c r="X629">
        <f>IF(AND(F629&gt;='Parameter Ranges for Species'!K$18,'Control Data&amp;Habitat Comparison'!F629&lt;='Parameter Ranges for Species'!F$18),1,0)</f>
        <v>1</v>
      </c>
      <c r="Y629">
        <f t="shared" si="29"/>
        <v>4</v>
      </c>
      <c r="AF629">
        <f t="shared" si="27"/>
        <v>0</v>
      </c>
    </row>
    <row r="630" spans="1:32" x14ac:dyDescent="0.25">
      <c r="A630" t="s">
        <v>9</v>
      </c>
      <c r="B630">
        <v>51.5</v>
      </c>
      <c r="C630">
        <v>3.0480000000000004E-2</v>
      </c>
      <c r="D630">
        <v>0.13265783320342947</v>
      </c>
      <c r="E630">
        <v>84</v>
      </c>
      <c r="F630">
        <v>3</v>
      </c>
      <c r="H630">
        <f>IF(AND(B630&gt;='Parameter Ranges for Species'!G$14,'Control Data&amp;Habitat Comparison'!B630&lt;='Parameter Ranges for Species'!B$14),1,0)</f>
        <v>0</v>
      </c>
      <c r="I630">
        <f>IF(AND(C630&gt;='Parameter Ranges for Species'!H$14,'Control Data&amp;Habitat Comparison'!C630&lt;='Parameter Ranges for Species'!C$14),1,0)</f>
        <v>1</v>
      </c>
      <c r="J630">
        <f>IF(AND(D630&gt;='Parameter Ranges for Species'!I$14,'Control Data&amp;Habitat Comparison'!D630&lt;='Parameter Ranges for Species'!D$14),1,0)</f>
        <v>1</v>
      </c>
      <c r="K630">
        <f>IF(AND(E630&gt;='Parameter Ranges for Species'!J$14,'Control Data&amp;Habitat Comparison'!E630&lt;='Parameter Ranges for Species'!E$14),1,0)</f>
        <v>1</v>
      </c>
      <c r="L630">
        <f>IF(AND(F630&gt;='Parameter Ranges for Species'!K$14,'Control Data&amp;Habitat Comparison'!F630&lt;='Parameter Ranges for Species'!F$14),1,0)</f>
        <v>1</v>
      </c>
      <c r="M630">
        <f t="shared" si="28"/>
        <v>4</v>
      </c>
      <c r="T630">
        <f>IF(AND(B630&gt;='Parameter Ranges for Species'!G$18,'Control Data&amp;Habitat Comparison'!B630&lt;='Parameter Ranges for Species'!B$18),1,0)</f>
        <v>1</v>
      </c>
      <c r="U630">
        <f>IF(AND(C630&gt;='Parameter Ranges for Species'!H$18,'Control Data&amp;Habitat Comparison'!C630&lt;='Parameter Ranges for Species'!C$18),1,0)</f>
        <v>1</v>
      </c>
      <c r="V630">
        <f>IF(AND(D630&gt;='Parameter Ranges for Species'!I$18,'Control Data&amp;Habitat Comparison'!D630&lt;='Parameter Ranges for Species'!D$18),1,0)</f>
        <v>1</v>
      </c>
      <c r="W630">
        <f>IF(AND(E630&gt;='Parameter Ranges for Species'!J$18,'Control Data&amp;Habitat Comparison'!E630&lt;='Parameter Ranges for Species'!E$18),1,0)</f>
        <v>1</v>
      </c>
      <c r="X630">
        <f>IF(AND(F630&gt;='Parameter Ranges for Species'!K$18,'Control Data&amp;Habitat Comparison'!F630&lt;='Parameter Ranges for Species'!F$18),1,0)</f>
        <v>1</v>
      </c>
      <c r="Y630">
        <f t="shared" si="29"/>
        <v>5</v>
      </c>
      <c r="AF630">
        <f t="shared" si="27"/>
        <v>1</v>
      </c>
    </row>
    <row r="631" spans="1:32" x14ac:dyDescent="0.25">
      <c r="A631" t="s">
        <v>9</v>
      </c>
      <c r="B631">
        <v>46</v>
      </c>
      <c r="C631">
        <v>0</v>
      </c>
      <c r="D631">
        <v>0.33702260327357753</v>
      </c>
      <c r="E631">
        <v>74</v>
      </c>
      <c r="F631">
        <v>3</v>
      </c>
      <c r="H631">
        <f>IF(AND(B631&gt;='Parameter Ranges for Species'!G$14,'Control Data&amp;Habitat Comparison'!B631&lt;='Parameter Ranges for Species'!B$14),1,0)</f>
        <v>0</v>
      </c>
      <c r="I631">
        <f>IF(AND(C631&gt;='Parameter Ranges for Species'!H$14,'Control Data&amp;Habitat Comparison'!C631&lt;='Parameter Ranges for Species'!C$14),1,0)</f>
        <v>1</v>
      </c>
      <c r="J631">
        <f>IF(AND(D631&gt;='Parameter Ranges for Species'!I$14,'Control Data&amp;Habitat Comparison'!D631&lt;='Parameter Ranges for Species'!D$14),1,0)</f>
        <v>1</v>
      </c>
      <c r="K631">
        <f>IF(AND(E631&gt;='Parameter Ranges for Species'!J$14,'Control Data&amp;Habitat Comparison'!E631&lt;='Parameter Ranges for Species'!E$14),1,0)</f>
        <v>1</v>
      </c>
      <c r="L631">
        <f>IF(AND(F631&gt;='Parameter Ranges for Species'!K$14,'Control Data&amp;Habitat Comparison'!F631&lt;='Parameter Ranges for Species'!F$14),1,0)</f>
        <v>1</v>
      </c>
      <c r="M631">
        <f t="shared" si="28"/>
        <v>4</v>
      </c>
      <c r="T631">
        <f>IF(AND(B631&gt;='Parameter Ranges for Species'!G$18,'Control Data&amp;Habitat Comparison'!B631&lt;='Parameter Ranges for Species'!B$18),1,0)</f>
        <v>1</v>
      </c>
      <c r="U631">
        <f>IF(AND(C631&gt;='Parameter Ranges for Species'!H$18,'Control Data&amp;Habitat Comparison'!C631&lt;='Parameter Ranges for Species'!C$18),1,0)</f>
        <v>1</v>
      </c>
      <c r="V631">
        <f>IF(AND(D631&gt;='Parameter Ranges for Species'!I$18,'Control Data&amp;Habitat Comparison'!D631&lt;='Parameter Ranges for Species'!D$18),1,0)</f>
        <v>0</v>
      </c>
      <c r="W631">
        <f>IF(AND(E631&gt;='Parameter Ranges for Species'!J$18,'Control Data&amp;Habitat Comparison'!E631&lt;='Parameter Ranges for Species'!E$18),1,0)</f>
        <v>1</v>
      </c>
      <c r="X631">
        <f>IF(AND(F631&gt;='Parameter Ranges for Species'!K$18,'Control Data&amp;Habitat Comparison'!F631&lt;='Parameter Ranges for Species'!F$18),1,0)</f>
        <v>1</v>
      </c>
      <c r="Y631">
        <f t="shared" si="29"/>
        <v>4</v>
      </c>
      <c r="AF631">
        <f t="shared" si="27"/>
        <v>1</v>
      </c>
    </row>
    <row r="632" spans="1:32" x14ac:dyDescent="0.25">
      <c r="A632" t="s">
        <v>9</v>
      </c>
      <c r="B632">
        <v>40</v>
      </c>
      <c r="C632">
        <v>0</v>
      </c>
      <c r="D632">
        <v>0.18643803585346844</v>
      </c>
      <c r="E632">
        <v>81</v>
      </c>
      <c r="F632">
        <v>3</v>
      </c>
      <c r="H632">
        <f>IF(AND(B632&gt;='Parameter Ranges for Species'!G$14,'Control Data&amp;Habitat Comparison'!B632&lt;='Parameter Ranges for Species'!B$14),1,0)</f>
        <v>0</v>
      </c>
      <c r="I632">
        <f>IF(AND(C632&gt;='Parameter Ranges for Species'!H$14,'Control Data&amp;Habitat Comparison'!C632&lt;='Parameter Ranges for Species'!C$14),1,0)</f>
        <v>1</v>
      </c>
      <c r="J632">
        <f>IF(AND(D632&gt;='Parameter Ranges for Species'!I$14,'Control Data&amp;Habitat Comparison'!D632&lt;='Parameter Ranges for Species'!D$14),1,0)</f>
        <v>1</v>
      </c>
      <c r="K632">
        <f>IF(AND(E632&gt;='Parameter Ranges for Species'!J$14,'Control Data&amp;Habitat Comparison'!E632&lt;='Parameter Ranges for Species'!E$14),1,0)</f>
        <v>1</v>
      </c>
      <c r="L632">
        <f>IF(AND(F632&gt;='Parameter Ranges for Species'!K$14,'Control Data&amp;Habitat Comparison'!F632&lt;='Parameter Ranges for Species'!F$14),1,0)</f>
        <v>1</v>
      </c>
      <c r="M632">
        <f t="shared" si="28"/>
        <v>4</v>
      </c>
      <c r="T632">
        <f>IF(AND(B632&gt;='Parameter Ranges for Species'!G$18,'Control Data&amp;Habitat Comparison'!B632&lt;='Parameter Ranges for Species'!B$18),1,0)</f>
        <v>1</v>
      </c>
      <c r="U632">
        <f>IF(AND(C632&gt;='Parameter Ranges for Species'!H$18,'Control Data&amp;Habitat Comparison'!C632&lt;='Parameter Ranges for Species'!C$18),1,0)</f>
        <v>1</v>
      </c>
      <c r="V632">
        <f>IF(AND(D632&gt;='Parameter Ranges for Species'!I$18,'Control Data&amp;Habitat Comparison'!D632&lt;='Parameter Ranges for Species'!D$18),1,0)</f>
        <v>1</v>
      </c>
      <c r="W632">
        <f>IF(AND(E632&gt;='Parameter Ranges for Species'!J$18,'Control Data&amp;Habitat Comparison'!E632&lt;='Parameter Ranges for Species'!E$18),1,0)</f>
        <v>1</v>
      </c>
      <c r="X632">
        <f>IF(AND(F632&gt;='Parameter Ranges for Species'!K$18,'Control Data&amp;Habitat Comparison'!F632&lt;='Parameter Ranges for Species'!F$18),1,0)</f>
        <v>1</v>
      </c>
      <c r="Y632">
        <f t="shared" si="29"/>
        <v>5</v>
      </c>
      <c r="AF632">
        <f t="shared" si="27"/>
        <v>1</v>
      </c>
    </row>
    <row r="633" spans="1:32" x14ac:dyDescent="0.25">
      <c r="A633" t="s">
        <v>9</v>
      </c>
      <c r="B633">
        <v>30.5</v>
      </c>
      <c r="C633">
        <v>0.33528000000000002</v>
      </c>
      <c r="D633">
        <v>0.30654715510522212</v>
      </c>
      <c r="E633">
        <v>76</v>
      </c>
      <c r="F633">
        <v>3</v>
      </c>
      <c r="H633">
        <f>IF(AND(B633&gt;='Parameter Ranges for Species'!G$14,'Control Data&amp;Habitat Comparison'!B633&lt;='Parameter Ranges for Species'!B$14),1,0)</f>
        <v>1</v>
      </c>
      <c r="I633">
        <f>IF(AND(C633&gt;='Parameter Ranges for Species'!H$14,'Control Data&amp;Habitat Comparison'!C633&lt;='Parameter Ranges for Species'!C$14),1,0)</f>
        <v>1</v>
      </c>
      <c r="J633">
        <f>IF(AND(D633&gt;='Parameter Ranges for Species'!I$14,'Control Data&amp;Habitat Comparison'!D633&lt;='Parameter Ranges for Species'!D$14),1,0)</f>
        <v>1</v>
      </c>
      <c r="K633">
        <f>IF(AND(E633&gt;='Parameter Ranges for Species'!J$14,'Control Data&amp;Habitat Comparison'!E633&lt;='Parameter Ranges for Species'!E$14),1,0)</f>
        <v>1</v>
      </c>
      <c r="L633">
        <f>IF(AND(F633&gt;='Parameter Ranges for Species'!K$14,'Control Data&amp;Habitat Comparison'!F633&lt;='Parameter Ranges for Species'!F$14),1,0)</f>
        <v>1</v>
      </c>
      <c r="M633">
        <f t="shared" si="28"/>
        <v>5</v>
      </c>
      <c r="T633">
        <f>IF(AND(B633&gt;='Parameter Ranges for Species'!G$18,'Control Data&amp;Habitat Comparison'!B633&lt;='Parameter Ranges for Species'!B$18),1,0)</f>
        <v>1</v>
      </c>
      <c r="U633">
        <f>IF(AND(C633&gt;='Parameter Ranges for Species'!H$18,'Control Data&amp;Habitat Comparison'!C633&lt;='Parameter Ranges for Species'!C$18),1,0)</f>
        <v>1</v>
      </c>
      <c r="V633">
        <f>IF(AND(D633&gt;='Parameter Ranges for Species'!I$18,'Control Data&amp;Habitat Comparison'!D633&lt;='Parameter Ranges for Species'!D$18),1,0)</f>
        <v>0</v>
      </c>
      <c r="W633">
        <f>IF(AND(E633&gt;='Parameter Ranges for Species'!J$18,'Control Data&amp;Habitat Comparison'!E633&lt;='Parameter Ranges for Species'!E$18),1,0)</f>
        <v>1</v>
      </c>
      <c r="X633">
        <f>IF(AND(F633&gt;='Parameter Ranges for Species'!K$18,'Control Data&amp;Habitat Comparison'!F633&lt;='Parameter Ranges for Species'!F$18),1,0)</f>
        <v>1</v>
      </c>
      <c r="Y633">
        <f t="shared" si="29"/>
        <v>4</v>
      </c>
      <c r="AF633">
        <f t="shared" si="27"/>
        <v>1</v>
      </c>
    </row>
    <row r="634" spans="1:32" x14ac:dyDescent="0.25">
      <c r="A634" t="s">
        <v>9</v>
      </c>
      <c r="B634">
        <v>18</v>
      </c>
      <c r="C634">
        <v>0</v>
      </c>
      <c r="D634">
        <v>9.8597038191738109E-2</v>
      </c>
      <c r="E634">
        <v>34</v>
      </c>
      <c r="F634">
        <v>3</v>
      </c>
      <c r="H634">
        <f>IF(AND(B634&gt;='Parameter Ranges for Species'!G$14,'Control Data&amp;Habitat Comparison'!B634&lt;='Parameter Ranges for Species'!B$14),1,0)</f>
        <v>1</v>
      </c>
      <c r="I634">
        <f>IF(AND(C634&gt;='Parameter Ranges for Species'!H$14,'Control Data&amp;Habitat Comparison'!C634&lt;='Parameter Ranges for Species'!C$14),1,0)</f>
        <v>1</v>
      </c>
      <c r="J634">
        <f>IF(AND(D634&gt;='Parameter Ranges for Species'!I$14,'Control Data&amp;Habitat Comparison'!D634&lt;='Parameter Ranges for Species'!D$14),1,0)</f>
        <v>0</v>
      </c>
      <c r="K634">
        <f>IF(AND(E634&gt;='Parameter Ranges for Species'!J$14,'Control Data&amp;Habitat Comparison'!E634&lt;='Parameter Ranges for Species'!E$14),1,0)</f>
        <v>1</v>
      </c>
      <c r="L634">
        <f>IF(AND(F634&gt;='Parameter Ranges for Species'!K$14,'Control Data&amp;Habitat Comparison'!F634&lt;='Parameter Ranges for Species'!F$14),1,0)</f>
        <v>1</v>
      </c>
      <c r="M634">
        <f t="shared" si="28"/>
        <v>4</v>
      </c>
      <c r="T634">
        <f>IF(AND(B634&gt;='Parameter Ranges for Species'!G$18,'Control Data&amp;Habitat Comparison'!B634&lt;='Parameter Ranges for Species'!B$18),1,0)</f>
        <v>1</v>
      </c>
      <c r="U634">
        <f>IF(AND(C634&gt;='Parameter Ranges for Species'!H$18,'Control Data&amp;Habitat Comparison'!C634&lt;='Parameter Ranges for Species'!C$18),1,0)</f>
        <v>1</v>
      </c>
      <c r="V634">
        <f>IF(AND(D634&gt;='Parameter Ranges for Species'!I$18,'Control Data&amp;Habitat Comparison'!D634&lt;='Parameter Ranges for Species'!D$18),1,0)</f>
        <v>0</v>
      </c>
      <c r="W634">
        <f>IF(AND(E634&gt;='Parameter Ranges for Species'!J$18,'Control Data&amp;Habitat Comparison'!E634&lt;='Parameter Ranges for Species'!E$18),1,0)</f>
        <v>1</v>
      </c>
      <c r="X634">
        <f>IF(AND(F634&gt;='Parameter Ranges for Species'!K$18,'Control Data&amp;Habitat Comparison'!F634&lt;='Parameter Ranges for Species'!F$18),1,0)</f>
        <v>1</v>
      </c>
      <c r="Y634">
        <f t="shared" si="29"/>
        <v>4</v>
      </c>
      <c r="AF634">
        <f t="shared" si="27"/>
        <v>1</v>
      </c>
    </row>
    <row r="635" spans="1:32" x14ac:dyDescent="0.25">
      <c r="A635" t="s">
        <v>9</v>
      </c>
      <c r="B635">
        <v>51.5</v>
      </c>
      <c r="C635">
        <v>9.1440000000000007E-2</v>
      </c>
      <c r="D635">
        <v>0.30475448168355418</v>
      </c>
      <c r="E635">
        <v>58</v>
      </c>
      <c r="F635">
        <v>3</v>
      </c>
      <c r="H635">
        <f>IF(AND(B635&gt;='Parameter Ranges for Species'!G$14,'Control Data&amp;Habitat Comparison'!B635&lt;='Parameter Ranges for Species'!B$14),1,0)</f>
        <v>0</v>
      </c>
      <c r="I635">
        <f>IF(AND(C635&gt;='Parameter Ranges for Species'!H$14,'Control Data&amp;Habitat Comparison'!C635&lt;='Parameter Ranges for Species'!C$14),1,0)</f>
        <v>1</v>
      </c>
      <c r="J635">
        <f>IF(AND(D635&gt;='Parameter Ranges for Species'!I$14,'Control Data&amp;Habitat Comparison'!D635&lt;='Parameter Ranges for Species'!D$14),1,0)</f>
        <v>1</v>
      </c>
      <c r="K635">
        <f>IF(AND(E635&gt;='Parameter Ranges for Species'!J$14,'Control Data&amp;Habitat Comparison'!E635&lt;='Parameter Ranges for Species'!E$14),1,0)</f>
        <v>1</v>
      </c>
      <c r="L635">
        <f>IF(AND(F635&gt;='Parameter Ranges for Species'!K$14,'Control Data&amp;Habitat Comparison'!F635&lt;='Parameter Ranges for Species'!F$14),1,0)</f>
        <v>1</v>
      </c>
      <c r="M635">
        <f t="shared" si="28"/>
        <v>4</v>
      </c>
      <c r="T635">
        <f>IF(AND(B635&gt;='Parameter Ranges for Species'!G$18,'Control Data&amp;Habitat Comparison'!B635&lt;='Parameter Ranges for Species'!B$18),1,0)</f>
        <v>1</v>
      </c>
      <c r="U635">
        <f>IF(AND(C635&gt;='Parameter Ranges for Species'!H$18,'Control Data&amp;Habitat Comparison'!C635&lt;='Parameter Ranges for Species'!C$18),1,0)</f>
        <v>1</v>
      </c>
      <c r="V635">
        <f>IF(AND(D635&gt;='Parameter Ranges for Species'!I$18,'Control Data&amp;Habitat Comparison'!D635&lt;='Parameter Ranges for Species'!D$18),1,0)</f>
        <v>0</v>
      </c>
      <c r="W635">
        <f>IF(AND(E635&gt;='Parameter Ranges for Species'!J$18,'Control Data&amp;Habitat Comparison'!E635&lt;='Parameter Ranges for Species'!E$18),1,0)</f>
        <v>1</v>
      </c>
      <c r="X635">
        <f>IF(AND(F635&gt;='Parameter Ranges for Species'!K$18,'Control Data&amp;Habitat Comparison'!F635&lt;='Parameter Ranges for Species'!F$18),1,0)</f>
        <v>1</v>
      </c>
      <c r="Y635">
        <f t="shared" si="29"/>
        <v>4</v>
      </c>
      <c r="AF635">
        <f t="shared" ref="AF635:AF641" si="30">IF(OR(AND(M635=5,Y635=5),AND(M635=5,Y635=4),AND(M635=4,Y635=5),AND(M635=4, Y635=4)),1,0)</f>
        <v>1</v>
      </c>
    </row>
    <row r="636" spans="1:32" x14ac:dyDescent="0.25">
      <c r="A636" t="s">
        <v>9</v>
      </c>
      <c r="B636">
        <v>27</v>
      </c>
      <c r="C636">
        <v>6.0960000000000007E-2</v>
      </c>
      <c r="D636">
        <v>0.3244738893219018</v>
      </c>
      <c r="E636">
        <v>51</v>
      </c>
      <c r="F636">
        <v>3</v>
      </c>
      <c r="H636">
        <f>IF(AND(B636&gt;='Parameter Ranges for Species'!G$14,'Control Data&amp;Habitat Comparison'!B636&lt;='Parameter Ranges for Species'!B$14),1,0)</f>
        <v>1</v>
      </c>
      <c r="I636">
        <f>IF(AND(C636&gt;='Parameter Ranges for Species'!H$14,'Control Data&amp;Habitat Comparison'!C636&lt;='Parameter Ranges for Species'!C$14),1,0)</f>
        <v>1</v>
      </c>
      <c r="J636">
        <f>IF(AND(D636&gt;='Parameter Ranges for Species'!I$14,'Control Data&amp;Habitat Comparison'!D636&lt;='Parameter Ranges for Species'!D$14),1,0)</f>
        <v>1</v>
      </c>
      <c r="K636">
        <f>IF(AND(E636&gt;='Parameter Ranges for Species'!J$14,'Control Data&amp;Habitat Comparison'!E636&lt;='Parameter Ranges for Species'!E$14),1,0)</f>
        <v>1</v>
      </c>
      <c r="L636">
        <f>IF(AND(F636&gt;='Parameter Ranges for Species'!K$14,'Control Data&amp;Habitat Comparison'!F636&lt;='Parameter Ranges for Species'!F$14),1,0)</f>
        <v>1</v>
      </c>
      <c r="M636">
        <f t="shared" si="28"/>
        <v>5</v>
      </c>
      <c r="T636">
        <f>IF(AND(B636&gt;='Parameter Ranges for Species'!G$18,'Control Data&amp;Habitat Comparison'!B636&lt;='Parameter Ranges for Species'!B$18),1,0)</f>
        <v>1</v>
      </c>
      <c r="U636">
        <f>IF(AND(C636&gt;='Parameter Ranges for Species'!H$18,'Control Data&amp;Habitat Comparison'!C636&lt;='Parameter Ranges for Species'!C$18),1,0)</f>
        <v>1</v>
      </c>
      <c r="V636">
        <f>IF(AND(D636&gt;='Parameter Ranges for Species'!I$18,'Control Data&amp;Habitat Comparison'!D636&lt;='Parameter Ranges for Species'!D$18),1,0)</f>
        <v>0</v>
      </c>
      <c r="W636">
        <f>IF(AND(E636&gt;='Parameter Ranges for Species'!J$18,'Control Data&amp;Habitat Comparison'!E636&lt;='Parameter Ranges for Species'!E$18),1,0)</f>
        <v>1</v>
      </c>
      <c r="X636">
        <f>IF(AND(F636&gt;='Parameter Ranges for Species'!K$18,'Control Data&amp;Habitat Comparison'!F636&lt;='Parameter Ranges for Species'!F$18),1,0)</f>
        <v>1</v>
      </c>
      <c r="Y636">
        <f t="shared" si="29"/>
        <v>4</v>
      </c>
      <c r="AF636">
        <f t="shared" si="30"/>
        <v>1</v>
      </c>
    </row>
    <row r="637" spans="1:32" x14ac:dyDescent="0.25">
      <c r="A637" t="s">
        <v>9</v>
      </c>
      <c r="B637">
        <v>26</v>
      </c>
      <c r="C637">
        <v>9.1440000000000007E-2</v>
      </c>
      <c r="D637">
        <v>0.47653936087295401</v>
      </c>
      <c r="E637">
        <v>56</v>
      </c>
      <c r="F637">
        <v>3</v>
      </c>
      <c r="H637">
        <f>IF(AND(B637&gt;='Parameter Ranges for Species'!G$14,'Control Data&amp;Habitat Comparison'!B637&lt;='Parameter Ranges for Species'!B$14),1,0)</f>
        <v>1</v>
      </c>
      <c r="I637">
        <f>IF(AND(C637&gt;='Parameter Ranges for Species'!H$14,'Control Data&amp;Habitat Comparison'!C637&lt;='Parameter Ranges for Species'!C$14),1,0)</f>
        <v>1</v>
      </c>
      <c r="J637">
        <f>IF(AND(D637&gt;='Parameter Ranges for Species'!I$14,'Control Data&amp;Habitat Comparison'!D637&lt;='Parameter Ranges for Species'!D$14),1,0)</f>
        <v>0</v>
      </c>
      <c r="K637">
        <f>IF(AND(E637&gt;='Parameter Ranges for Species'!J$14,'Control Data&amp;Habitat Comparison'!E637&lt;='Parameter Ranges for Species'!E$14),1,0)</f>
        <v>1</v>
      </c>
      <c r="L637">
        <f>IF(AND(F637&gt;='Parameter Ranges for Species'!K$14,'Control Data&amp;Habitat Comparison'!F637&lt;='Parameter Ranges for Species'!F$14),1,0)</f>
        <v>1</v>
      </c>
      <c r="M637">
        <f t="shared" si="28"/>
        <v>4</v>
      </c>
      <c r="T637">
        <f>IF(AND(B637&gt;='Parameter Ranges for Species'!G$18,'Control Data&amp;Habitat Comparison'!B637&lt;='Parameter Ranges for Species'!B$18),1,0)</f>
        <v>1</v>
      </c>
      <c r="U637">
        <f>IF(AND(C637&gt;='Parameter Ranges for Species'!H$18,'Control Data&amp;Habitat Comparison'!C637&lt;='Parameter Ranges for Species'!C$18),1,0)</f>
        <v>1</v>
      </c>
      <c r="V637">
        <f>IF(AND(D637&gt;='Parameter Ranges for Species'!I$18,'Control Data&amp;Habitat Comparison'!D637&lt;='Parameter Ranges for Species'!D$18),1,0)</f>
        <v>0</v>
      </c>
      <c r="W637">
        <f>IF(AND(E637&gt;='Parameter Ranges for Species'!J$18,'Control Data&amp;Habitat Comparison'!E637&lt;='Parameter Ranges for Species'!E$18),1,0)</f>
        <v>1</v>
      </c>
      <c r="X637">
        <f>IF(AND(F637&gt;='Parameter Ranges for Species'!K$18,'Control Data&amp;Habitat Comparison'!F637&lt;='Parameter Ranges for Species'!F$18),1,0)</f>
        <v>1</v>
      </c>
      <c r="Y637">
        <f t="shared" si="29"/>
        <v>4</v>
      </c>
      <c r="AF637">
        <f t="shared" si="30"/>
        <v>1</v>
      </c>
    </row>
    <row r="638" spans="1:32" x14ac:dyDescent="0.25">
      <c r="A638" t="s">
        <v>9</v>
      </c>
      <c r="B638">
        <v>29.5</v>
      </c>
      <c r="C638">
        <v>0</v>
      </c>
      <c r="D638">
        <v>0.43561964146531568</v>
      </c>
      <c r="E638">
        <v>72</v>
      </c>
      <c r="F638">
        <v>3</v>
      </c>
      <c r="H638">
        <f>IF(AND(B638&gt;='Parameter Ranges for Species'!G$14,'Control Data&amp;Habitat Comparison'!B638&lt;='Parameter Ranges for Species'!B$14),1,0)</f>
        <v>1</v>
      </c>
      <c r="I638">
        <f>IF(AND(C638&gt;='Parameter Ranges for Species'!H$14,'Control Data&amp;Habitat Comparison'!C638&lt;='Parameter Ranges for Species'!C$14),1,0)</f>
        <v>1</v>
      </c>
      <c r="J638">
        <f>IF(AND(D638&gt;='Parameter Ranges for Species'!I$14,'Control Data&amp;Habitat Comparison'!D638&lt;='Parameter Ranges for Species'!D$14),1,0)</f>
        <v>0</v>
      </c>
      <c r="K638">
        <f>IF(AND(E638&gt;='Parameter Ranges for Species'!J$14,'Control Data&amp;Habitat Comparison'!E638&lt;='Parameter Ranges for Species'!E$14),1,0)</f>
        <v>1</v>
      </c>
      <c r="L638">
        <f>IF(AND(F638&gt;='Parameter Ranges for Species'!K$14,'Control Data&amp;Habitat Comparison'!F638&lt;='Parameter Ranges for Species'!F$14),1,0)</f>
        <v>1</v>
      </c>
      <c r="M638">
        <f t="shared" si="28"/>
        <v>4</v>
      </c>
      <c r="T638">
        <f>IF(AND(B638&gt;='Parameter Ranges for Species'!G$18,'Control Data&amp;Habitat Comparison'!B638&lt;='Parameter Ranges for Species'!B$18),1,0)</f>
        <v>1</v>
      </c>
      <c r="U638">
        <f>IF(AND(C638&gt;='Parameter Ranges for Species'!H$18,'Control Data&amp;Habitat Comparison'!C638&lt;='Parameter Ranges for Species'!C$18),1,0)</f>
        <v>1</v>
      </c>
      <c r="V638">
        <f>IF(AND(D638&gt;='Parameter Ranges for Species'!I$18,'Control Data&amp;Habitat Comparison'!D638&lt;='Parameter Ranges for Species'!D$18),1,0)</f>
        <v>0</v>
      </c>
      <c r="W638">
        <f>IF(AND(E638&gt;='Parameter Ranges for Species'!J$18,'Control Data&amp;Habitat Comparison'!E638&lt;='Parameter Ranges for Species'!E$18),1,0)</f>
        <v>1</v>
      </c>
      <c r="X638">
        <f>IF(AND(F638&gt;='Parameter Ranges for Species'!K$18,'Control Data&amp;Habitat Comparison'!F638&lt;='Parameter Ranges for Species'!F$18),1,0)</f>
        <v>1</v>
      </c>
      <c r="Y638">
        <f t="shared" si="29"/>
        <v>4</v>
      </c>
      <c r="AF638">
        <f t="shared" si="30"/>
        <v>1</v>
      </c>
    </row>
    <row r="639" spans="1:32" x14ac:dyDescent="0.25">
      <c r="A639" t="s">
        <v>9</v>
      </c>
      <c r="B639">
        <v>20</v>
      </c>
      <c r="C639">
        <v>0</v>
      </c>
      <c r="D639">
        <v>0.12727981293842555</v>
      </c>
      <c r="E639">
        <v>77</v>
      </c>
      <c r="F639">
        <v>3</v>
      </c>
      <c r="H639">
        <f>IF(AND(B639&gt;='Parameter Ranges for Species'!G$14,'Control Data&amp;Habitat Comparison'!B639&lt;='Parameter Ranges for Species'!B$14),1,0)</f>
        <v>1</v>
      </c>
      <c r="I639">
        <f>IF(AND(C639&gt;='Parameter Ranges for Species'!H$14,'Control Data&amp;Habitat Comparison'!C639&lt;='Parameter Ranges for Species'!C$14),1,0)</f>
        <v>1</v>
      </c>
      <c r="J639">
        <f>IF(AND(D639&gt;='Parameter Ranges for Species'!I$14,'Control Data&amp;Habitat Comparison'!D639&lt;='Parameter Ranges for Species'!D$14),1,0)</f>
        <v>1</v>
      </c>
      <c r="K639">
        <f>IF(AND(E639&gt;='Parameter Ranges for Species'!J$14,'Control Data&amp;Habitat Comparison'!E639&lt;='Parameter Ranges for Species'!E$14),1,0)</f>
        <v>1</v>
      </c>
      <c r="L639">
        <f>IF(AND(F639&gt;='Parameter Ranges for Species'!K$14,'Control Data&amp;Habitat Comparison'!F639&lt;='Parameter Ranges for Species'!F$14),1,0)</f>
        <v>1</v>
      </c>
      <c r="M639">
        <f t="shared" si="28"/>
        <v>5</v>
      </c>
      <c r="T639">
        <f>IF(AND(B639&gt;='Parameter Ranges for Species'!G$18,'Control Data&amp;Habitat Comparison'!B639&lt;='Parameter Ranges for Species'!B$18),1,0)</f>
        <v>1</v>
      </c>
      <c r="U639">
        <f>IF(AND(C639&gt;='Parameter Ranges for Species'!H$18,'Control Data&amp;Habitat Comparison'!C639&lt;='Parameter Ranges for Species'!C$18),1,0)</f>
        <v>1</v>
      </c>
      <c r="V639">
        <f>IF(AND(D639&gt;='Parameter Ranges for Species'!I$18,'Control Data&amp;Habitat Comparison'!D639&lt;='Parameter Ranges for Species'!D$18),1,0)</f>
        <v>0</v>
      </c>
      <c r="W639">
        <f>IF(AND(E639&gt;='Parameter Ranges for Species'!J$18,'Control Data&amp;Habitat Comparison'!E639&lt;='Parameter Ranges for Species'!E$18),1,0)</f>
        <v>1</v>
      </c>
      <c r="X639">
        <f>IF(AND(F639&gt;='Parameter Ranges for Species'!K$18,'Control Data&amp;Habitat Comparison'!F639&lt;='Parameter Ranges for Species'!F$18),1,0)</f>
        <v>1</v>
      </c>
      <c r="Y639">
        <f t="shared" si="29"/>
        <v>4</v>
      </c>
      <c r="AF639">
        <f t="shared" si="30"/>
        <v>1</v>
      </c>
    </row>
    <row r="640" spans="1:32" x14ac:dyDescent="0.25">
      <c r="A640" t="s">
        <v>9</v>
      </c>
      <c r="B640">
        <v>25</v>
      </c>
      <c r="C640">
        <v>0</v>
      </c>
      <c r="D640">
        <v>0.28862042088854245</v>
      </c>
      <c r="E640">
        <v>80</v>
      </c>
      <c r="F640">
        <v>3</v>
      </c>
      <c r="H640">
        <f>IF(AND(B640&gt;='Parameter Ranges for Species'!G$14,'Control Data&amp;Habitat Comparison'!B640&lt;='Parameter Ranges for Species'!B$14),1,0)</f>
        <v>1</v>
      </c>
      <c r="I640">
        <f>IF(AND(C640&gt;='Parameter Ranges for Species'!H$14,'Control Data&amp;Habitat Comparison'!C640&lt;='Parameter Ranges for Species'!C$14),1,0)</f>
        <v>1</v>
      </c>
      <c r="J640">
        <f>IF(AND(D640&gt;='Parameter Ranges for Species'!I$14,'Control Data&amp;Habitat Comparison'!D640&lt;='Parameter Ranges for Species'!D$14),1,0)</f>
        <v>1</v>
      </c>
      <c r="K640">
        <f>IF(AND(E640&gt;='Parameter Ranges for Species'!J$14,'Control Data&amp;Habitat Comparison'!E640&lt;='Parameter Ranges for Species'!E$14),1,0)</f>
        <v>1</v>
      </c>
      <c r="L640">
        <f>IF(AND(F640&gt;='Parameter Ranges for Species'!K$14,'Control Data&amp;Habitat Comparison'!F640&lt;='Parameter Ranges for Species'!F$14),1,0)</f>
        <v>1</v>
      </c>
      <c r="M640">
        <f t="shared" si="28"/>
        <v>5</v>
      </c>
      <c r="T640">
        <f>IF(AND(B640&gt;='Parameter Ranges for Species'!G$18,'Control Data&amp;Habitat Comparison'!B640&lt;='Parameter Ranges for Species'!B$18),1,0)</f>
        <v>1</v>
      </c>
      <c r="U640">
        <f>IF(AND(C640&gt;='Parameter Ranges for Species'!H$18,'Control Data&amp;Habitat Comparison'!C640&lt;='Parameter Ranges for Species'!C$18),1,0)</f>
        <v>1</v>
      </c>
      <c r="V640">
        <f>IF(AND(D640&gt;='Parameter Ranges for Species'!I$18,'Control Data&amp;Habitat Comparison'!D640&lt;='Parameter Ranges for Species'!D$18),1,0)</f>
        <v>1</v>
      </c>
      <c r="W640">
        <f>IF(AND(E640&gt;='Parameter Ranges for Species'!J$18,'Control Data&amp;Habitat Comparison'!E640&lt;='Parameter Ranges for Species'!E$18),1,0)</f>
        <v>1</v>
      </c>
      <c r="X640">
        <f>IF(AND(F640&gt;='Parameter Ranges for Species'!K$18,'Control Data&amp;Habitat Comparison'!F640&lt;='Parameter Ranges for Species'!F$18),1,0)</f>
        <v>1</v>
      </c>
      <c r="Y640">
        <f t="shared" si="29"/>
        <v>5</v>
      </c>
      <c r="AF640">
        <f t="shared" si="30"/>
        <v>1</v>
      </c>
    </row>
    <row r="641" spans="1:32" x14ac:dyDescent="0.25">
      <c r="A641" t="s">
        <v>9</v>
      </c>
      <c r="B641">
        <v>27.5</v>
      </c>
      <c r="C641">
        <v>0</v>
      </c>
      <c r="D641">
        <v>0.43561964146531568</v>
      </c>
      <c r="E641">
        <v>76</v>
      </c>
      <c r="F641">
        <v>3</v>
      </c>
      <c r="H641">
        <f>IF(AND(B641&gt;='Parameter Ranges for Species'!G$14,'Control Data&amp;Habitat Comparison'!B641&lt;='Parameter Ranges for Species'!B$14),1,0)</f>
        <v>1</v>
      </c>
      <c r="I641">
        <f>IF(AND(C641&gt;='Parameter Ranges for Species'!H$14,'Control Data&amp;Habitat Comparison'!C641&lt;='Parameter Ranges for Species'!C$14),1,0)</f>
        <v>1</v>
      </c>
      <c r="J641">
        <f>IF(AND(D641&gt;='Parameter Ranges for Species'!I$14,'Control Data&amp;Habitat Comparison'!D641&lt;='Parameter Ranges for Species'!D$14),1,0)</f>
        <v>0</v>
      </c>
      <c r="K641">
        <f>IF(AND(E641&gt;='Parameter Ranges for Species'!J$14,'Control Data&amp;Habitat Comparison'!E641&lt;='Parameter Ranges for Species'!E$14),1,0)</f>
        <v>1</v>
      </c>
      <c r="L641">
        <f>IF(AND(F641&gt;='Parameter Ranges for Species'!K$14,'Control Data&amp;Habitat Comparison'!F641&lt;='Parameter Ranges for Species'!F$14),1,0)</f>
        <v>1</v>
      </c>
      <c r="M641">
        <f t="shared" si="28"/>
        <v>4</v>
      </c>
      <c r="T641">
        <f>IF(AND(B641&gt;='Parameter Ranges for Species'!G$18,'Control Data&amp;Habitat Comparison'!B641&lt;='Parameter Ranges for Species'!B$18),1,0)</f>
        <v>1</v>
      </c>
      <c r="U641">
        <f>IF(AND(C641&gt;='Parameter Ranges for Species'!H$18,'Control Data&amp;Habitat Comparison'!C641&lt;='Parameter Ranges for Species'!C$18),1,0)</f>
        <v>1</v>
      </c>
      <c r="V641">
        <f>IF(AND(D641&gt;='Parameter Ranges for Species'!I$18,'Control Data&amp;Habitat Comparison'!D641&lt;='Parameter Ranges for Species'!D$18),1,0)</f>
        <v>0</v>
      </c>
      <c r="W641">
        <f>IF(AND(E641&gt;='Parameter Ranges for Species'!J$18,'Control Data&amp;Habitat Comparison'!E641&lt;='Parameter Ranges for Species'!E$18),1,0)</f>
        <v>1</v>
      </c>
      <c r="X641">
        <f>IF(AND(F641&gt;='Parameter Ranges for Species'!K$18,'Control Data&amp;Habitat Comparison'!F641&lt;='Parameter Ranges for Species'!F$18),1,0)</f>
        <v>1</v>
      </c>
      <c r="Y641">
        <f t="shared" si="29"/>
        <v>4</v>
      </c>
      <c r="AF641">
        <f t="shared" si="30"/>
        <v>1</v>
      </c>
    </row>
  </sheetData>
  <sortState ref="A2:G644">
    <sortCondition ref="A2:A644"/>
  </sortState>
  <mergeCells count="2">
    <mergeCell ref="H1:M1"/>
    <mergeCell ref="T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ColWidth="11.7109375" defaultRowHeight="15" x14ac:dyDescent="0.25"/>
  <sheetData>
    <row r="1" spans="1:8" x14ac:dyDescent="0.25">
      <c r="A1" s="21" t="s">
        <v>71</v>
      </c>
      <c r="B1" s="22" t="s">
        <v>72</v>
      </c>
      <c r="C1" s="22" t="s">
        <v>73</v>
      </c>
      <c r="D1" s="22" t="s">
        <v>74</v>
      </c>
      <c r="E1" s="22" t="s">
        <v>75</v>
      </c>
      <c r="F1" s="22" t="s">
        <v>76</v>
      </c>
      <c r="G1" s="22" t="s">
        <v>77</v>
      </c>
      <c r="H1" s="23" t="s">
        <v>78</v>
      </c>
    </row>
    <row r="2" spans="1:8" x14ac:dyDescent="0.25">
      <c r="A2" s="6" t="s">
        <v>62</v>
      </c>
      <c r="B2" s="7">
        <f>'Control Data&amp;Habitat Comparison'!Z2+'Control Data&amp;Habitat Comparison'!AA2-'Control Data&amp;Habitat Comparison'!AG2</f>
        <v>0</v>
      </c>
      <c r="C2" s="7">
        <f>'Control Data&amp;Habitat Comparison'!N2+'Control Data&amp;Habitat Comparison'!O2-'Control Data&amp;Habitat Comparison'!AG2</f>
        <v>4</v>
      </c>
      <c r="D2" s="7">
        <f>'Control Data&amp;Habitat Comparison'!AG2</f>
        <v>34</v>
      </c>
      <c r="E2" s="7">
        <f>'Control Data&amp;Habitat Comparison'!Z122+'Control Data&amp;Habitat Comparison'!AA122-'Control Data&amp;Habitat Comparison'!AG122</f>
        <v>7</v>
      </c>
      <c r="F2" s="7">
        <f>'Control Data&amp;Habitat Comparison'!N122+'Control Data&amp;Habitat Comparison'!O122-'Control Data&amp;Habitat Comparison'!AG122</f>
        <v>1</v>
      </c>
      <c r="G2" s="7">
        <f>'Control Data&amp;Habitat Comparison'!AG122</f>
        <v>32</v>
      </c>
      <c r="H2" s="8">
        <f t="shared" ref="H2:H4" si="0">(B2+C2+E2+F2-(D2+G2))/(B2+C2+E2+F2+D2+G2)</f>
        <v>-0.69230769230769229</v>
      </c>
    </row>
    <row r="3" spans="1:8" x14ac:dyDescent="0.25">
      <c r="A3" s="6" t="s">
        <v>63</v>
      </c>
      <c r="B3" s="7">
        <f>'Control Data&amp;Habitat Comparison'!Z42+'Control Data&amp;Habitat Comparison'!AA42-'Control Data&amp;Habitat Comparison'!AG42</f>
        <v>0</v>
      </c>
      <c r="C3" s="7">
        <f>'Control Data&amp;Habitat Comparison'!N42+'Control Data&amp;Habitat Comparison'!O42-'Control Data&amp;Habitat Comparison'!AG42</f>
        <v>9</v>
      </c>
      <c r="D3" s="7">
        <f>'Control Data&amp;Habitat Comparison'!AG42</f>
        <v>30</v>
      </c>
      <c r="E3" s="7">
        <f>'Control Data&amp;Habitat Comparison'!Z322+'Control Data&amp;Habitat Comparison'!AA322-'Control Data&amp;Habitat Comparison'!AG322</f>
        <v>1</v>
      </c>
      <c r="F3" s="7">
        <f>'Control Data&amp;Habitat Comparison'!N322+'Control Data&amp;Habitat Comparison'!O322-'Control Data&amp;Habitat Comparison'!AG322</f>
        <v>0</v>
      </c>
      <c r="G3" s="7">
        <f>'Control Data&amp;Habitat Comparison'!AG322</f>
        <v>39</v>
      </c>
      <c r="H3" s="8">
        <f t="shared" si="0"/>
        <v>-0.74683544303797467</v>
      </c>
    </row>
    <row r="4" spans="1:8" x14ac:dyDescent="0.25">
      <c r="A4" s="6" t="s">
        <v>64</v>
      </c>
      <c r="B4" s="7">
        <f>'Control Data&amp;Habitat Comparison'!Z82+'Control Data&amp;Habitat Comparison'!AA82-'Control Data&amp;Habitat Comparison'!AG82</f>
        <v>11</v>
      </c>
      <c r="C4" s="7">
        <f>'Control Data&amp;Habitat Comparison'!N82+'Control Data&amp;Habitat Comparison'!O82-'Control Data&amp;Habitat Comparison'!AG82</f>
        <v>4</v>
      </c>
      <c r="D4" s="7">
        <f>'Control Data&amp;Habitat Comparison'!AG82</f>
        <v>25</v>
      </c>
      <c r="E4" s="7">
        <f>'Control Data&amp;Habitat Comparison'!Z362+'Control Data&amp;Habitat Comparison'!AA362-'Control Data&amp;Habitat Comparison'!AG362</f>
        <v>11</v>
      </c>
      <c r="F4" s="7">
        <f>'Control Data&amp;Habitat Comparison'!N362+'Control Data&amp;Habitat Comparison'!O362-'Control Data&amp;Habitat Comparison'!AG362</f>
        <v>3</v>
      </c>
      <c r="G4" s="7">
        <f>'Control Data&amp;Habitat Comparison'!AG362</f>
        <v>24</v>
      </c>
      <c r="H4" s="8">
        <f t="shared" si="0"/>
        <v>-0.25641025641025639</v>
      </c>
    </row>
    <row r="5" spans="1:8" x14ac:dyDescent="0.25">
      <c r="A5" s="6" t="s">
        <v>65</v>
      </c>
      <c r="B5" s="7">
        <f>'Control Data&amp;Habitat Comparison'!Z162+'Control Data&amp;Habitat Comparison'!AA162-'Control Data&amp;Habitat Comparison'!AG162</f>
        <v>6</v>
      </c>
      <c r="C5" s="7">
        <f>'Control Data&amp;Habitat Comparison'!N162+'Control Data&amp;Habitat Comparison'!O162-'Control Data&amp;Habitat Comparison'!AG162</f>
        <v>8</v>
      </c>
      <c r="D5" s="7">
        <f>'Control Data&amp;Habitat Comparison'!AG162</f>
        <v>22</v>
      </c>
      <c r="E5" s="7">
        <f>'Control Data&amp;Habitat Comparison'!Z202+'Control Data&amp;Habitat Comparison'!AA202-'Control Data&amp;Habitat Comparison'!AG202</f>
        <v>28</v>
      </c>
      <c r="F5" s="7">
        <f>'Control Data&amp;Habitat Comparison'!N202+'Control Data&amp;Habitat Comparison'!O202-'Control Data&amp;Habitat Comparison'!AG202</f>
        <v>0</v>
      </c>
      <c r="G5" s="7">
        <f>'Control Data&amp;Habitat Comparison'!AG202</f>
        <v>3</v>
      </c>
      <c r="H5" s="8">
        <f>(B5+C5+E5+F5-(D5+G5))/(B5+C5+E5+F5+D5+G5)</f>
        <v>0.2537313432835821</v>
      </c>
    </row>
    <row r="6" spans="1:8" x14ac:dyDescent="0.25">
      <c r="A6" s="6" t="s">
        <v>66</v>
      </c>
      <c r="B6" s="7">
        <f>'Control Data&amp;Habitat Comparison'!Z242+'Control Data&amp;Habitat Comparison'!AA242-'Control Data&amp;Habitat Comparison'!AG242</f>
        <v>10</v>
      </c>
      <c r="C6" s="7">
        <f>'Control Data&amp;Habitat Comparison'!N242+'Control Data&amp;Habitat Comparison'!O242-'Control Data&amp;Habitat Comparison'!AG242</f>
        <v>1</v>
      </c>
      <c r="D6" s="7">
        <f>'Control Data&amp;Habitat Comparison'!AG242</f>
        <v>27</v>
      </c>
      <c r="E6" s="7">
        <f>'Control Data&amp;Habitat Comparison'!Z562+'Control Data&amp;Habitat Comparison'!AA562-'Control Data&amp;Habitat Comparison'!AG562</f>
        <v>5</v>
      </c>
      <c r="F6" s="7">
        <f>'Control Data&amp;Habitat Comparison'!N562+'Control Data&amp;Habitat Comparison'!O562-'Control Data&amp;Habitat Comparison'!AG562</f>
        <v>2</v>
      </c>
      <c r="G6" s="7">
        <f>'Control Data&amp;Habitat Comparison'!AG562</f>
        <v>31</v>
      </c>
      <c r="H6" s="8">
        <f t="shared" ref="H6:H9" si="1">(B6+C6+E6+F6-(D6+G6))/(B6+C6+E6+F6+D6+G6)</f>
        <v>-0.52631578947368418</v>
      </c>
    </row>
    <row r="7" spans="1:8" x14ac:dyDescent="0.25">
      <c r="A7" s="6" t="s">
        <v>67</v>
      </c>
      <c r="B7" s="7">
        <f>'Control Data&amp;Habitat Comparison'!Z282+'Control Data&amp;Habitat Comparison'!AA282-'Control Data&amp;Habitat Comparison'!AG282</f>
        <v>24</v>
      </c>
      <c r="C7" s="7">
        <f>'Control Data&amp;Habitat Comparison'!N282+'Control Data&amp;Habitat Comparison'!O282-'Control Data&amp;Habitat Comparison'!AG282</f>
        <v>0</v>
      </c>
      <c r="D7" s="7">
        <f>'Control Data&amp;Habitat Comparison'!AG282</f>
        <v>14</v>
      </c>
      <c r="E7" s="7">
        <f>'Control Data&amp;Habitat Comparison'!Z482+'Control Data&amp;Habitat Comparison'!AA482-'Control Data&amp;Habitat Comparison'!AG482</f>
        <v>1</v>
      </c>
      <c r="F7" s="7">
        <f>'Control Data&amp;Habitat Comparison'!N482+'Control Data&amp;Habitat Comparison'!O482-'Control Data&amp;Habitat Comparison'!AG482</f>
        <v>0</v>
      </c>
      <c r="G7" s="7">
        <f>'Control Data&amp;Habitat Comparison'!AG482</f>
        <v>39</v>
      </c>
      <c r="H7" s="8">
        <f t="shared" si="1"/>
        <v>-0.35897435897435898</v>
      </c>
    </row>
    <row r="8" spans="1:8" x14ac:dyDescent="0.25">
      <c r="A8" s="6" t="s">
        <v>68</v>
      </c>
      <c r="B8" s="7">
        <f>'Control Data&amp;Habitat Comparison'!Z402+'Control Data&amp;Habitat Comparison'!AA402-'Control Data&amp;Habitat Comparison'!AG402</f>
        <v>13</v>
      </c>
      <c r="C8" s="7">
        <f>'Control Data&amp;Habitat Comparison'!N402+'Control Data&amp;Habitat Comparison'!O402-'Control Data&amp;Habitat Comparison'!AG402</f>
        <v>0</v>
      </c>
      <c r="D8" s="7">
        <f>'Control Data&amp;Habitat Comparison'!AG402</f>
        <v>27</v>
      </c>
      <c r="E8" s="7">
        <f>'Control Data&amp;Habitat Comparison'!Z522+'Control Data&amp;Habitat Comparison'!AA522-'Control Data&amp;Habitat Comparison'!AG522</f>
        <v>1</v>
      </c>
      <c r="F8" s="7">
        <f>'Control Data&amp;Habitat Comparison'!N522+'Control Data&amp;Habitat Comparison'!O522-'Control Data&amp;Habitat Comparison'!AG522</f>
        <v>4</v>
      </c>
      <c r="G8" s="7">
        <f>'Control Data&amp;Habitat Comparison'!AG522</f>
        <v>34</v>
      </c>
      <c r="H8" s="8">
        <f t="shared" si="1"/>
        <v>-0.54430379746835444</v>
      </c>
    </row>
    <row r="9" spans="1:8" ht="15.75" thickBot="1" x14ac:dyDescent="0.3">
      <c r="A9" s="9" t="s">
        <v>69</v>
      </c>
      <c r="B9" s="10">
        <f>'Control Data&amp;Habitat Comparison'!Z442+'Control Data&amp;Habitat Comparison'!AA442-'Control Data&amp;Habitat Comparison'!AG442</f>
        <v>17</v>
      </c>
      <c r="C9" s="10">
        <f>'Control Data&amp;Habitat Comparison'!N442+'Control Data&amp;Habitat Comparison'!O442-'Control Data&amp;Habitat Comparison'!AG442</f>
        <v>0</v>
      </c>
      <c r="D9" s="10">
        <f>'Control Data&amp;Habitat Comparison'!AG442</f>
        <v>15</v>
      </c>
      <c r="E9" s="10">
        <f>'Control Data&amp;Habitat Comparison'!Z602+'Control Data&amp;Habitat Comparison'!AA602-'Control Data&amp;Habitat Comparison'!AG602</f>
        <v>3</v>
      </c>
      <c r="F9" s="10">
        <f>'Control Data&amp;Habitat Comparison'!N602+'Control Data&amp;Habitat Comparison'!O602-'Control Data&amp;Habitat Comparison'!AG602</f>
        <v>9</v>
      </c>
      <c r="G9" s="10">
        <f>'Control Data&amp;Habitat Comparison'!AG602</f>
        <v>26</v>
      </c>
      <c r="H9" s="11">
        <f t="shared" si="1"/>
        <v>-0.17142857142857143</v>
      </c>
    </row>
    <row r="12" spans="1:8" x14ac:dyDescent="0.25">
      <c r="B12" s="24" t="s">
        <v>72</v>
      </c>
      <c r="C12" t="s">
        <v>85</v>
      </c>
    </row>
    <row r="13" spans="1:8" x14ac:dyDescent="0.25">
      <c r="B13" s="24" t="s">
        <v>73</v>
      </c>
      <c r="C13" t="s">
        <v>86</v>
      </c>
    </row>
    <row r="14" spans="1:8" x14ac:dyDescent="0.25">
      <c r="B14" s="24" t="s">
        <v>74</v>
      </c>
      <c r="C14" t="s">
        <v>84</v>
      </c>
    </row>
    <row r="15" spans="1:8" x14ac:dyDescent="0.25">
      <c r="B15" s="24" t="s">
        <v>75</v>
      </c>
      <c r="C15" t="s">
        <v>87</v>
      </c>
    </row>
    <row r="16" spans="1:8" x14ac:dyDescent="0.25">
      <c r="B16" s="24" t="s">
        <v>76</v>
      </c>
      <c r="C16" t="s">
        <v>88</v>
      </c>
    </row>
    <row r="17" spans="2:3" x14ac:dyDescent="0.25">
      <c r="B17" s="24" t="s">
        <v>82</v>
      </c>
      <c r="C1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Presence Data</vt:lpstr>
      <vt:lpstr>Parameter Ranges for Species</vt:lpstr>
      <vt:lpstr>Control Data&amp;Habitat Comparison</vt:lpstr>
      <vt:lpstr>EI Index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Martin</dc:creator>
  <cp:lastModifiedBy>Michael</cp:lastModifiedBy>
  <dcterms:created xsi:type="dcterms:W3CDTF">2013-04-26T15:50:45Z</dcterms:created>
  <dcterms:modified xsi:type="dcterms:W3CDTF">2016-01-08T19:25:50Z</dcterms:modified>
</cp:coreProperties>
</file>