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第二篇\水凝胶课题\药物浓度测试\"/>
    </mc:Choice>
  </mc:AlternateContent>
  <xr:revisionPtr revIDLastSave="0" documentId="13_ncr:1_{708A9164-B4FF-426A-8475-668716063A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H32" i="1"/>
  <c r="N32" i="1" s="1"/>
  <c r="T32" i="1" s="1"/>
  <c r="L33" i="1"/>
  <c r="R33" i="1" s="1"/>
  <c r="X33" i="1" s="1"/>
  <c r="L34" i="1"/>
  <c r="R34" i="1" s="1"/>
  <c r="X34" i="1" s="1"/>
  <c r="K32" i="1"/>
  <c r="Q32" i="1" s="1"/>
  <c r="W32" i="1" s="1"/>
  <c r="H33" i="1"/>
  <c r="N33" i="1" s="1"/>
  <c r="T33" i="1" s="1"/>
  <c r="I33" i="1"/>
  <c r="O33" i="1" s="1"/>
  <c r="U33" i="1" s="1"/>
  <c r="J33" i="1"/>
  <c r="P33" i="1" s="1"/>
  <c r="V33" i="1" s="1"/>
  <c r="K33" i="1"/>
  <c r="Q33" i="1" s="1"/>
  <c r="W33" i="1" s="1"/>
  <c r="H34" i="1"/>
  <c r="N34" i="1" s="1"/>
  <c r="T34" i="1" s="1"/>
  <c r="I34" i="1"/>
  <c r="O34" i="1" s="1"/>
  <c r="U34" i="1" s="1"/>
  <c r="J34" i="1"/>
  <c r="P34" i="1" s="1"/>
  <c r="V34" i="1" s="1"/>
  <c r="K34" i="1"/>
  <c r="Q34" i="1" s="1"/>
  <c r="W34" i="1" s="1"/>
  <c r="H35" i="1"/>
  <c r="N35" i="1" s="1"/>
  <c r="T35" i="1" s="1"/>
  <c r="I35" i="1"/>
  <c r="O35" i="1" s="1"/>
  <c r="U35" i="1" s="1"/>
  <c r="J35" i="1"/>
  <c r="P35" i="1" s="1"/>
  <c r="V35" i="1" s="1"/>
  <c r="K35" i="1"/>
  <c r="Q35" i="1" s="1"/>
  <c r="W35" i="1" s="1"/>
  <c r="L35" i="1"/>
  <c r="R35" i="1" s="1"/>
  <c r="X35" i="1" s="1"/>
  <c r="I32" i="1"/>
  <c r="O32" i="1" s="1"/>
  <c r="U32" i="1" s="1"/>
  <c r="J32" i="1"/>
  <c r="P32" i="1" s="1"/>
  <c r="V32" i="1" s="1"/>
  <c r="L32" i="1"/>
  <c r="R32" i="1" s="1"/>
  <c r="X32" i="1" s="1"/>
  <c r="H26" i="1"/>
  <c r="N26" i="1" s="1"/>
  <c r="T26" i="1" s="1"/>
  <c r="I26" i="1"/>
  <c r="O26" i="1" s="1"/>
  <c r="U26" i="1" s="1"/>
  <c r="J26" i="1"/>
  <c r="P26" i="1" s="1"/>
  <c r="V26" i="1" s="1"/>
  <c r="K26" i="1"/>
  <c r="Q26" i="1" s="1"/>
  <c r="W26" i="1" s="1"/>
  <c r="L26" i="1"/>
  <c r="R26" i="1" s="1"/>
  <c r="X26" i="1" s="1"/>
  <c r="H27" i="1"/>
  <c r="N27" i="1" s="1"/>
  <c r="T27" i="1" s="1"/>
  <c r="I27" i="1"/>
  <c r="O27" i="1" s="1"/>
  <c r="U27" i="1" s="1"/>
  <c r="J27" i="1"/>
  <c r="P27" i="1" s="1"/>
  <c r="V27" i="1" s="1"/>
  <c r="K27" i="1"/>
  <c r="Q27" i="1" s="1"/>
  <c r="W27" i="1" s="1"/>
  <c r="L27" i="1"/>
  <c r="R27" i="1" s="1"/>
  <c r="X27" i="1" s="1"/>
  <c r="H28" i="1"/>
  <c r="N28" i="1" s="1"/>
  <c r="T28" i="1" s="1"/>
  <c r="I28" i="1"/>
  <c r="O28" i="1" s="1"/>
  <c r="U28" i="1" s="1"/>
  <c r="J28" i="1"/>
  <c r="P28" i="1" s="1"/>
  <c r="V28" i="1" s="1"/>
  <c r="K28" i="1"/>
  <c r="Q28" i="1" s="1"/>
  <c r="W28" i="1" s="1"/>
  <c r="L28" i="1"/>
  <c r="R28" i="1" s="1"/>
  <c r="X28" i="1" s="1"/>
  <c r="I25" i="1"/>
  <c r="O25" i="1" s="1"/>
  <c r="U25" i="1" s="1"/>
  <c r="J25" i="1"/>
  <c r="P25" i="1" s="1"/>
  <c r="V25" i="1" s="1"/>
  <c r="K25" i="1"/>
  <c r="Q25" i="1" s="1"/>
  <c r="W25" i="1" s="1"/>
  <c r="L25" i="1"/>
  <c r="R25" i="1" s="1"/>
  <c r="X25" i="1" s="1"/>
  <c r="H25" i="1"/>
  <c r="N25" i="1" s="1"/>
  <c r="T25" i="1" s="1"/>
  <c r="L19" i="1"/>
  <c r="R19" i="1" s="1"/>
  <c r="X19" i="1" s="1"/>
  <c r="H21" i="1"/>
  <c r="N21" i="1" s="1"/>
  <c r="T21" i="1" s="1"/>
  <c r="I19" i="1"/>
  <c r="O19" i="1" s="1"/>
  <c r="U19" i="1" s="1"/>
  <c r="L21" i="1"/>
  <c r="R21" i="1" s="1"/>
  <c r="X21" i="1" s="1"/>
  <c r="K19" i="1"/>
  <c r="Q19" i="1" s="1"/>
  <c r="W19" i="1" s="1"/>
  <c r="I18" i="1"/>
  <c r="O18" i="1" s="1"/>
  <c r="U18" i="1" s="1"/>
  <c r="J18" i="1"/>
  <c r="P18" i="1" s="1"/>
  <c r="V18" i="1" s="1"/>
  <c r="K18" i="1"/>
  <c r="Q18" i="1" s="1"/>
  <c r="W18" i="1" s="1"/>
  <c r="L18" i="1"/>
  <c r="R18" i="1" s="1"/>
  <c r="X18" i="1" s="1"/>
  <c r="J19" i="1"/>
  <c r="P19" i="1" s="1"/>
  <c r="V19" i="1" s="1"/>
  <c r="I20" i="1"/>
  <c r="O20" i="1" s="1"/>
  <c r="U20" i="1" s="1"/>
  <c r="J20" i="1"/>
  <c r="P20" i="1" s="1"/>
  <c r="V20" i="1" s="1"/>
  <c r="K20" i="1"/>
  <c r="Q20" i="1" s="1"/>
  <c r="W20" i="1" s="1"/>
  <c r="L20" i="1"/>
  <c r="R20" i="1" s="1"/>
  <c r="X20" i="1" s="1"/>
  <c r="I21" i="1"/>
  <c r="O21" i="1" s="1"/>
  <c r="U21" i="1" s="1"/>
  <c r="J21" i="1"/>
  <c r="P21" i="1" s="1"/>
  <c r="V21" i="1" s="1"/>
  <c r="K21" i="1"/>
  <c r="Q21" i="1" s="1"/>
  <c r="W21" i="1" s="1"/>
  <c r="H19" i="1"/>
  <c r="N19" i="1" s="1"/>
  <c r="T19" i="1" s="1"/>
  <c r="H20" i="1"/>
  <c r="N20" i="1" s="1"/>
  <c r="T20" i="1" s="1"/>
  <c r="H18" i="1"/>
  <c r="N18" i="1" s="1"/>
  <c r="T18" i="1" s="1"/>
  <c r="H10" i="1"/>
  <c r="N10" i="1" s="1"/>
  <c r="T10" i="1" s="1"/>
  <c r="L13" i="1"/>
  <c r="R13" i="1" s="1"/>
  <c r="X13" i="1" s="1"/>
  <c r="L10" i="1"/>
  <c r="R10" i="1" s="1"/>
  <c r="X10" i="1" s="1"/>
  <c r="L11" i="1"/>
  <c r="R11" i="1" s="1"/>
  <c r="X11" i="1" s="1"/>
  <c r="L12" i="1"/>
  <c r="R12" i="1" s="1"/>
  <c r="X12" i="1" s="1"/>
  <c r="R4" i="1"/>
  <c r="X4" i="1" s="1"/>
  <c r="K4" i="1"/>
  <c r="Q4" i="1" s="1"/>
  <c r="W4" i="1" s="1"/>
  <c r="K5" i="1"/>
  <c r="Q5" i="1" s="1"/>
  <c r="W5" i="1" s="1"/>
  <c r="L5" i="1"/>
  <c r="R5" i="1" s="1"/>
  <c r="X5" i="1" s="1"/>
  <c r="K6" i="1"/>
  <c r="Q6" i="1" s="1"/>
  <c r="W6" i="1" s="1"/>
  <c r="L6" i="1"/>
  <c r="R6" i="1" s="1"/>
  <c r="X6" i="1" s="1"/>
  <c r="L3" i="1"/>
  <c r="R3" i="1" s="1"/>
  <c r="X3" i="1" s="1"/>
  <c r="K13" i="1"/>
  <c r="Q13" i="1" s="1"/>
  <c r="W13" i="1" s="1"/>
  <c r="H11" i="1"/>
  <c r="N11" i="1" s="1"/>
  <c r="T11" i="1" s="1"/>
  <c r="I11" i="1"/>
  <c r="O11" i="1" s="1"/>
  <c r="U11" i="1" s="1"/>
  <c r="J11" i="1"/>
  <c r="P11" i="1" s="1"/>
  <c r="V11" i="1" s="1"/>
  <c r="K11" i="1"/>
  <c r="Q11" i="1" s="1"/>
  <c r="W11" i="1" s="1"/>
  <c r="H12" i="1"/>
  <c r="N12" i="1" s="1"/>
  <c r="T12" i="1" s="1"/>
  <c r="I12" i="1"/>
  <c r="O12" i="1" s="1"/>
  <c r="U12" i="1" s="1"/>
  <c r="J12" i="1"/>
  <c r="P12" i="1" s="1"/>
  <c r="V12" i="1" s="1"/>
  <c r="K12" i="1"/>
  <c r="Q12" i="1" s="1"/>
  <c r="W12" i="1" s="1"/>
  <c r="H13" i="1"/>
  <c r="N13" i="1" s="1"/>
  <c r="T13" i="1" s="1"/>
  <c r="I13" i="1"/>
  <c r="O13" i="1" s="1"/>
  <c r="U13" i="1" s="1"/>
  <c r="J13" i="1"/>
  <c r="P13" i="1" s="1"/>
  <c r="V13" i="1" s="1"/>
  <c r="I10" i="1"/>
  <c r="O10" i="1" s="1"/>
  <c r="U10" i="1" s="1"/>
  <c r="J10" i="1"/>
  <c r="P10" i="1" s="1"/>
  <c r="V10" i="1" s="1"/>
  <c r="K10" i="1"/>
  <c r="Q10" i="1" s="1"/>
  <c r="W10" i="1" s="1"/>
  <c r="I6" i="1"/>
  <c r="O6" i="1" s="1"/>
  <c r="U6" i="1" s="1"/>
  <c r="J6" i="1"/>
  <c r="P6" i="1" s="1"/>
  <c r="V6" i="1" s="1"/>
  <c r="I5" i="1"/>
  <c r="O5" i="1" s="1"/>
  <c r="U5" i="1" s="1"/>
  <c r="J5" i="1"/>
  <c r="P5" i="1" s="1"/>
  <c r="V5" i="1" s="1"/>
  <c r="I4" i="1"/>
  <c r="O4" i="1" s="1"/>
  <c r="U4" i="1" s="1"/>
  <c r="J4" i="1"/>
  <c r="P4" i="1" s="1"/>
  <c r="V4" i="1" s="1"/>
  <c r="J3" i="1"/>
  <c r="P3" i="1" s="1"/>
  <c r="V3" i="1" s="1"/>
  <c r="K3" i="1"/>
  <c r="Q3" i="1" s="1"/>
  <c r="W3" i="1" s="1"/>
  <c r="I3" i="1"/>
  <c r="O3" i="1" s="1"/>
  <c r="U3" i="1" s="1"/>
  <c r="H4" i="1"/>
  <c r="N4" i="1" s="1"/>
  <c r="T4" i="1" s="1"/>
  <c r="H5" i="1"/>
  <c r="N5" i="1" s="1"/>
  <c r="T5" i="1" s="1"/>
  <c r="H6" i="1"/>
  <c r="N6" i="1" s="1"/>
  <c r="T6" i="1" s="1"/>
  <c r="H3" i="1"/>
  <c r="N3" i="1" l="1"/>
  <c r="T3" i="1" s="1"/>
</calcChain>
</file>

<file path=xl/sharedStrings.xml><?xml version="1.0" encoding="utf-8"?>
<sst xmlns="http://schemas.openxmlformats.org/spreadsheetml/2006/main" count="11" uniqueCount="7">
  <si>
    <t>1d</t>
    <phoneticPr fontId="1" type="noConversion"/>
  </si>
  <si>
    <t>2d</t>
    <phoneticPr fontId="1" type="noConversion"/>
  </si>
  <si>
    <t>3d</t>
    <phoneticPr fontId="1" type="noConversion"/>
  </si>
  <si>
    <t>4d</t>
    <phoneticPr fontId="1" type="noConversion"/>
  </si>
  <si>
    <t>5d</t>
    <phoneticPr fontId="1" type="noConversion"/>
  </si>
  <si>
    <t>OD:</t>
    <phoneticPr fontId="1" type="noConversion"/>
  </si>
  <si>
    <t>Inhibition rate%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</si>
</sst>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workbookViewId="0">
      <selection activeCell="Y11" sqref="Y11"/>
    </sheetView>
  </sheetViews>
  <sheetFormatPr defaultRowHeight="14.25" x14ac:dyDescent="0.2"/>
  <cols>
    <col min="8" max="8" width="9" style="1"/>
  </cols>
  <sheetData>
    <row r="1" spans="1:24" x14ac:dyDescent="0.2">
      <c r="A1" t="s">
        <v>0</v>
      </c>
      <c r="B1" t="s">
        <v>5</v>
      </c>
      <c r="T1" t="s">
        <v>6</v>
      </c>
    </row>
    <row r="2" spans="1:24" x14ac:dyDescent="0.2">
      <c r="A2">
        <v>0</v>
      </c>
      <c r="B2">
        <v>0.32400000000000001</v>
      </c>
      <c r="C2">
        <v>0.32</v>
      </c>
      <c r="D2">
        <v>0.31900000000000001</v>
      </c>
      <c r="E2">
        <v>0.32100000000000001</v>
      </c>
      <c r="F2">
        <v>0.31900000000000001</v>
      </c>
    </row>
    <row r="3" spans="1:24" x14ac:dyDescent="0.2">
      <c r="A3">
        <v>2.5</v>
      </c>
      <c r="B3">
        <v>0.223</v>
      </c>
      <c r="C3">
        <v>0.22900000000000001</v>
      </c>
      <c r="D3">
        <v>0.221</v>
      </c>
      <c r="E3">
        <v>0.222</v>
      </c>
      <c r="F3">
        <v>0.218</v>
      </c>
      <c r="H3" s="1">
        <f>0.3206-B3</f>
        <v>9.7599999999999992E-2</v>
      </c>
      <c r="I3" s="1">
        <f>0.3206-C3</f>
        <v>9.1599999999999987E-2</v>
      </c>
      <c r="J3" s="1">
        <f>0.3206-D3</f>
        <v>9.9599999999999994E-2</v>
      </c>
      <c r="K3" s="1">
        <f>0.3206-E3</f>
        <v>9.8599999999999993E-2</v>
      </c>
      <c r="L3" s="1">
        <f>0.3206-F3</f>
        <v>0.1026</v>
      </c>
      <c r="N3" s="1">
        <f>H3/0.3206</f>
        <v>0.30442919525888956</v>
      </c>
      <c r="O3" s="1">
        <f t="shared" ref="O3:R3" si="0">I3/0.3206</f>
        <v>0.2857142857142857</v>
      </c>
      <c r="P3" s="1">
        <f t="shared" si="0"/>
        <v>0.31066749844042418</v>
      </c>
      <c r="Q3" s="1">
        <f t="shared" si="0"/>
        <v>0.30754834684965687</v>
      </c>
      <c r="R3" s="1">
        <f t="shared" si="0"/>
        <v>0.32002495321272612</v>
      </c>
      <c r="T3">
        <f>N3*100</f>
        <v>30.442919525888957</v>
      </c>
      <c r="U3">
        <f>O3*100</f>
        <v>28.571428571428569</v>
      </c>
      <c r="V3">
        <f>P3*100</f>
        <v>31.06674984404242</v>
      </c>
      <c r="W3">
        <f>Q3*100</f>
        <v>30.754834684965687</v>
      </c>
      <c r="X3">
        <f>R3*100</f>
        <v>32.002495321272612</v>
      </c>
    </row>
    <row r="4" spans="1:24" x14ac:dyDescent="0.2">
      <c r="A4">
        <v>5</v>
      </c>
      <c r="B4">
        <v>0.22700000000000001</v>
      </c>
      <c r="C4">
        <v>0.23300000000000001</v>
      </c>
      <c r="D4">
        <v>0.27800000000000002</v>
      </c>
      <c r="E4">
        <v>0.26300000000000001</v>
      </c>
      <c r="F4">
        <v>0.24099999999999999</v>
      </c>
      <c r="H4" s="1">
        <f>0.3206-B4</f>
        <v>9.3599999999999989E-2</v>
      </c>
      <c r="I4" s="1">
        <f>0.3206-C4</f>
        <v>8.7599999999999983E-2</v>
      </c>
      <c r="J4" s="1">
        <f>0.3206-D4</f>
        <v>4.2599999999999971E-2</v>
      </c>
      <c r="K4" s="1">
        <f>0.3206-E4</f>
        <v>5.7599999999999985E-2</v>
      </c>
      <c r="L4" s="1">
        <f>0.3206-F4</f>
        <v>7.9600000000000004E-2</v>
      </c>
      <c r="N4" s="1">
        <f t="shared" ref="N4:N6" si="1">H4/0.3206</f>
        <v>0.29195258889582032</v>
      </c>
      <c r="O4" s="1">
        <f t="shared" ref="O4:O6" si="2">I4/0.3206</f>
        <v>0.2732376793512164</v>
      </c>
      <c r="P4" s="1">
        <f t="shared" ref="P4:P6" si="3">J4/0.3206</f>
        <v>0.13287585776668737</v>
      </c>
      <c r="Q4" s="1">
        <f t="shared" ref="Q4:Q6" si="4">K4/0.3206</f>
        <v>0.17966313162819708</v>
      </c>
      <c r="R4" s="1">
        <f t="shared" ref="R4:R6" si="5">L4/0.3206</f>
        <v>0.248284466625078</v>
      </c>
      <c r="T4">
        <f>N4*100</f>
        <v>29.195258889582032</v>
      </c>
      <c r="U4">
        <f>O4*100</f>
        <v>27.323767935121641</v>
      </c>
      <c r="V4">
        <f>P4*100</f>
        <v>13.287585776668736</v>
      </c>
      <c r="W4">
        <f>Q4*100</f>
        <v>17.966313162819709</v>
      </c>
      <c r="X4">
        <f>R4*100</f>
        <v>24.828446662507801</v>
      </c>
    </row>
    <row r="5" spans="1:24" x14ac:dyDescent="0.2">
      <c r="A5">
        <v>10</v>
      </c>
      <c r="B5">
        <v>0.20799999999999999</v>
      </c>
      <c r="C5">
        <v>0.214</v>
      </c>
      <c r="D5">
        <v>0.23400000000000001</v>
      </c>
      <c r="E5">
        <v>0.20100000000000001</v>
      </c>
      <c r="F5">
        <v>0.21</v>
      </c>
      <c r="H5" s="1">
        <f>0.3206-B5</f>
        <v>0.11260000000000001</v>
      </c>
      <c r="I5" s="1">
        <f>0.3206-C5</f>
        <v>0.1066</v>
      </c>
      <c r="J5" s="1">
        <f>0.3206-D5</f>
        <v>8.6599999999999983E-2</v>
      </c>
      <c r="K5" s="1">
        <f>0.3206-E5</f>
        <v>0.11959999999999998</v>
      </c>
      <c r="L5" s="1">
        <f>0.3206-F5</f>
        <v>0.1106</v>
      </c>
      <c r="N5" s="1">
        <f t="shared" si="1"/>
        <v>0.35121646912039928</v>
      </c>
      <c r="O5" s="1">
        <f t="shared" si="2"/>
        <v>0.33250155957579541</v>
      </c>
      <c r="P5" s="1">
        <f t="shared" si="3"/>
        <v>0.27011852776044909</v>
      </c>
      <c r="Q5" s="1">
        <f t="shared" si="4"/>
        <v>0.3730505302557704</v>
      </c>
      <c r="R5" s="1">
        <f t="shared" si="5"/>
        <v>0.34497816593886466</v>
      </c>
      <c r="T5">
        <f>N5*100</f>
        <v>35.121646912039928</v>
      </c>
      <c r="U5">
        <f>O5*100</f>
        <v>33.250155957579544</v>
      </c>
      <c r="V5">
        <f>P5*100</f>
        <v>27.011852776044908</v>
      </c>
      <c r="W5">
        <f>Q5*100</f>
        <v>37.305053025577038</v>
      </c>
      <c r="X5">
        <f>R5*100</f>
        <v>34.497816593886469</v>
      </c>
    </row>
    <row r="6" spans="1:24" x14ac:dyDescent="0.2">
      <c r="A6">
        <v>20</v>
      </c>
      <c r="B6">
        <v>0.251</v>
      </c>
      <c r="C6">
        <v>0.252</v>
      </c>
      <c r="D6">
        <v>0.252</v>
      </c>
      <c r="E6">
        <v>0.252</v>
      </c>
      <c r="F6">
        <v>0.255</v>
      </c>
      <c r="H6" s="1">
        <f>0.3206-B6</f>
        <v>6.9599999999999995E-2</v>
      </c>
      <c r="I6" s="1">
        <f>0.3206-C6</f>
        <v>6.8599999999999994E-2</v>
      </c>
      <c r="J6" s="1">
        <f>0.3206-D6</f>
        <v>6.8599999999999994E-2</v>
      </c>
      <c r="K6" s="1">
        <f>0.3206-E6</f>
        <v>6.8599999999999994E-2</v>
      </c>
      <c r="L6" s="1">
        <f>0.3206-F6</f>
        <v>6.5599999999999992E-2</v>
      </c>
      <c r="N6" s="1">
        <f t="shared" si="1"/>
        <v>0.21709295071740486</v>
      </c>
      <c r="O6" s="1">
        <f t="shared" si="2"/>
        <v>0.21397379912663753</v>
      </c>
      <c r="P6" s="1">
        <f t="shared" si="3"/>
        <v>0.21397379912663753</v>
      </c>
      <c r="Q6" s="1">
        <f t="shared" si="4"/>
        <v>0.21397379912663753</v>
      </c>
      <c r="R6" s="1">
        <f t="shared" si="5"/>
        <v>0.20461634435433559</v>
      </c>
      <c r="T6">
        <f>N6*100</f>
        <v>21.709295071740485</v>
      </c>
      <c r="U6">
        <f>O6*100</f>
        <v>21.397379912663752</v>
      </c>
      <c r="V6">
        <f>P6*100</f>
        <v>21.397379912663752</v>
      </c>
      <c r="W6">
        <f>Q6*100</f>
        <v>21.397379912663752</v>
      </c>
      <c r="X6">
        <f>R6*100</f>
        <v>20.46163443543356</v>
      </c>
    </row>
    <row r="8" spans="1:24" x14ac:dyDescent="0.2">
      <c r="A8" t="s">
        <v>1</v>
      </c>
      <c r="B8" t="s">
        <v>5</v>
      </c>
    </row>
    <row r="9" spans="1:24" x14ac:dyDescent="0.2">
      <c r="A9">
        <v>0</v>
      </c>
      <c r="B9">
        <v>0.92999999999999994</v>
      </c>
      <c r="C9">
        <v>0.95399999999999996</v>
      </c>
      <c r="D9">
        <v>1.008</v>
      </c>
      <c r="E9">
        <v>0.97799999999999998</v>
      </c>
      <c r="F9">
        <v>0.96599999999999997</v>
      </c>
    </row>
    <row r="10" spans="1:24" x14ac:dyDescent="0.2">
      <c r="A10">
        <v>2.5</v>
      </c>
      <c r="B10">
        <v>0.628</v>
      </c>
      <c r="C10">
        <v>0.622</v>
      </c>
      <c r="D10">
        <v>0.628</v>
      </c>
      <c r="E10">
        <v>0.63400000000000001</v>
      </c>
      <c r="F10">
        <v>0.628</v>
      </c>
      <c r="H10" s="1">
        <f>0.9672-B10</f>
        <v>0.33919999999999995</v>
      </c>
      <c r="I10" s="1">
        <f>0.9672-C10</f>
        <v>0.34519999999999995</v>
      </c>
      <c r="J10" s="1">
        <f>0.9672-D10</f>
        <v>0.33919999999999995</v>
      </c>
      <c r="K10" s="1">
        <f>0.9672-E10</f>
        <v>0.33319999999999994</v>
      </c>
      <c r="L10" s="1">
        <f>0.9672-F10</f>
        <v>0.33919999999999995</v>
      </c>
      <c r="N10" s="1">
        <f>H10/0.9672</f>
        <v>0.35070306038047971</v>
      </c>
      <c r="O10" s="1">
        <f t="shared" ref="O10:R10" si="6">I10/0.9672</f>
        <v>0.35690653432588915</v>
      </c>
      <c r="P10" s="1">
        <f t="shared" si="6"/>
        <v>0.35070306038047971</v>
      </c>
      <c r="Q10" s="1">
        <f t="shared" si="6"/>
        <v>0.34449958643507028</v>
      </c>
      <c r="R10" s="1">
        <f t="shared" si="6"/>
        <v>0.35070306038047971</v>
      </c>
      <c r="T10">
        <f>N10*100</f>
        <v>35.070306038047974</v>
      </c>
      <c r="U10">
        <f>O10*100</f>
        <v>35.690653432588917</v>
      </c>
      <c r="V10">
        <f>P10*100</f>
        <v>35.070306038047974</v>
      </c>
      <c r="W10">
        <f>Q10*100</f>
        <v>34.449958643507031</v>
      </c>
      <c r="X10">
        <f>R10*100</f>
        <v>35.070306038047974</v>
      </c>
    </row>
    <row r="11" spans="1:24" x14ac:dyDescent="0.2">
      <c r="A11">
        <v>5</v>
      </c>
      <c r="B11">
        <v>0.64800000000000002</v>
      </c>
      <c r="C11">
        <v>0.64200000000000002</v>
      </c>
      <c r="D11">
        <v>0.63600000000000001</v>
      </c>
      <c r="E11">
        <v>0.64800000000000002</v>
      </c>
      <c r="F11">
        <v>0.65400000000000003</v>
      </c>
      <c r="H11" s="1">
        <f>0.9672-B11</f>
        <v>0.31919999999999993</v>
      </c>
      <c r="I11" s="1">
        <f>0.9672-C11</f>
        <v>0.32519999999999993</v>
      </c>
      <c r="J11" s="1">
        <f>0.9672-D11</f>
        <v>0.33119999999999994</v>
      </c>
      <c r="K11" s="1">
        <f>0.9672-E11</f>
        <v>0.31919999999999993</v>
      </c>
      <c r="L11" s="1">
        <f>0.9672-F11</f>
        <v>0.31319999999999992</v>
      </c>
      <c r="N11" s="1">
        <f t="shared" ref="N11:N13" si="7">H11/0.9672</f>
        <v>0.33002481389578159</v>
      </c>
      <c r="O11" s="1">
        <f t="shared" ref="O11:O13" si="8">I11/0.9672</f>
        <v>0.33622828784119102</v>
      </c>
      <c r="P11" s="1">
        <f t="shared" ref="P11:P13" si="9">J11/0.9672</f>
        <v>0.34243176178660045</v>
      </c>
      <c r="Q11" s="1">
        <f t="shared" ref="Q11:Q13" si="10">K11/0.9672</f>
        <v>0.33002481389578159</v>
      </c>
      <c r="R11" s="1">
        <f t="shared" ref="R11:R13" si="11">L11/0.9672</f>
        <v>0.32382133995037216</v>
      </c>
      <c r="T11">
        <f>N11*100</f>
        <v>33.002481389578158</v>
      </c>
      <c r="U11">
        <f>O11*100</f>
        <v>33.6228287841191</v>
      </c>
      <c r="V11">
        <f>P11*100</f>
        <v>34.243176178660043</v>
      </c>
      <c r="W11">
        <f>Q11*100</f>
        <v>33.002481389578158</v>
      </c>
      <c r="X11">
        <f>R11*100</f>
        <v>32.382133995037215</v>
      </c>
    </row>
    <row r="12" spans="1:24" x14ac:dyDescent="0.2">
      <c r="A12">
        <v>10</v>
      </c>
      <c r="B12">
        <v>0.54800000000000004</v>
      </c>
      <c r="C12">
        <v>0.54400000000000004</v>
      </c>
      <c r="D12">
        <v>0.55200000000000005</v>
      </c>
      <c r="E12">
        <v>0.54600000000000004</v>
      </c>
      <c r="F12">
        <v>0.54400000000000004</v>
      </c>
      <c r="H12" s="1">
        <f>0.9672-B12</f>
        <v>0.41919999999999991</v>
      </c>
      <c r="I12" s="1">
        <f>0.9672-C12</f>
        <v>0.42319999999999991</v>
      </c>
      <c r="J12" s="1">
        <f>0.9672-D12</f>
        <v>0.4151999999999999</v>
      </c>
      <c r="K12" s="1">
        <f>0.9672-E12</f>
        <v>0.42119999999999991</v>
      </c>
      <c r="L12" s="1">
        <f>0.9672-F12</f>
        <v>0.42319999999999991</v>
      </c>
      <c r="N12" s="1">
        <f t="shared" si="7"/>
        <v>0.43341604631927205</v>
      </c>
      <c r="O12" s="1">
        <f t="shared" si="8"/>
        <v>0.43755169561621166</v>
      </c>
      <c r="P12" s="1">
        <f t="shared" si="9"/>
        <v>0.42928039702233245</v>
      </c>
      <c r="Q12" s="1">
        <f t="shared" si="10"/>
        <v>0.43548387096774188</v>
      </c>
      <c r="R12" s="1">
        <f t="shared" si="11"/>
        <v>0.43755169561621166</v>
      </c>
      <c r="T12">
        <f>N12*100</f>
        <v>43.341604631927204</v>
      </c>
      <c r="U12">
        <f>O12*100</f>
        <v>43.755169561621166</v>
      </c>
      <c r="V12">
        <f>P12*100</f>
        <v>42.928039702233242</v>
      </c>
      <c r="W12">
        <f>Q12*100</f>
        <v>43.548387096774185</v>
      </c>
      <c r="X12">
        <f>R12*100</f>
        <v>43.755169561621166</v>
      </c>
    </row>
    <row r="13" spans="1:24" x14ac:dyDescent="0.2">
      <c r="A13">
        <v>20</v>
      </c>
      <c r="B13">
        <v>0.64800000000000002</v>
      </c>
      <c r="C13">
        <v>0.66600000000000004</v>
      </c>
      <c r="D13">
        <v>0.66600000000000004</v>
      </c>
      <c r="E13">
        <v>0.66200000000000003</v>
      </c>
      <c r="F13">
        <v>0.65600000000000003</v>
      </c>
      <c r="H13" s="1">
        <f>0.9672-B13</f>
        <v>0.31919999999999993</v>
      </c>
      <c r="I13" s="1">
        <f>0.9672-C13</f>
        <v>0.30119999999999991</v>
      </c>
      <c r="J13" s="1">
        <f>0.9672-D13</f>
        <v>0.30119999999999991</v>
      </c>
      <c r="K13" s="1">
        <f>0.9672-E13</f>
        <v>0.30519999999999992</v>
      </c>
      <c r="L13" s="1">
        <f>0.9672-F13</f>
        <v>0.31119999999999992</v>
      </c>
      <c r="N13" s="1">
        <f t="shared" si="7"/>
        <v>0.33002481389578159</v>
      </c>
      <c r="O13" s="1">
        <f t="shared" si="8"/>
        <v>0.31141439205955329</v>
      </c>
      <c r="P13" s="1">
        <f t="shared" si="9"/>
        <v>0.31141439205955329</v>
      </c>
      <c r="Q13" s="1">
        <f t="shared" si="10"/>
        <v>0.31555004135649289</v>
      </c>
      <c r="R13" s="1">
        <f t="shared" si="11"/>
        <v>0.32175351530190233</v>
      </c>
      <c r="T13">
        <f>N13*100</f>
        <v>33.002481389578158</v>
      </c>
      <c r="U13">
        <f>O13*100</f>
        <v>31.141439205955329</v>
      </c>
      <c r="V13">
        <f>P13*100</f>
        <v>31.141439205955329</v>
      </c>
      <c r="W13">
        <f>Q13*100</f>
        <v>31.555004135649291</v>
      </c>
      <c r="X13">
        <f>R13*100</f>
        <v>32.175351530190234</v>
      </c>
    </row>
    <row r="16" spans="1:24" x14ac:dyDescent="0.2">
      <c r="A16" t="s">
        <v>2</v>
      </c>
      <c r="B16" t="s">
        <v>5</v>
      </c>
    </row>
    <row r="17" spans="1:24" x14ac:dyDescent="0.2">
      <c r="A17">
        <v>0</v>
      </c>
      <c r="B17">
        <v>1.7390000000000001</v>
      </c>
      <c r="C17">
        <v>1.702</v>
      </c>
      <c r="D17">
        <v>1.7110000000000001</v>
      </c>
      <c r="E17">
        <v>1.63</v>
      </c>
      <c r="F17">
        <v>1.6830000000000001</v>
      </c>
    </row>
    <row r="18" spans="1:24" x14ac:dyDescent="0.2">
      <c r="A18">
        <v>2.5</v>
      </c>
      <c r="B18">
        <v>1.0620000000000001</v>
      </c>
      <c r="C18">
        <v>1.1020000000000001</v>
      </c>
      <c r="D18">
        <v>1.1419999999999999</v>
      </c>
      <c r="E18">
        <v>1.1120000000000001</v>
      </c>
      <c r="F18">
        <v>1.1000000000000001</v>
      </c>
      <c r="H18" s="1">
        <f>1.693-B18</f>
        <v>0.63100000000000001</v>
      </c>
      <c r="I18" s="1">
        <f>1.693-C18</f>
        <v>0.59099999999999997</v>
      </c>
      <c r="J18" s="1">
        <f>1.693-D18</f>
        <v>0.55100000000000016</v>
      </c>
      <c r="K18" s="1">
        <f>1.693-E18</f>
        <v>0.58099999999999996</v>
      </c>
      <c r="L18" s="1">
        <f>1.693-F18</f>
        <v>0.59299999999999997</v>
      </c>
      <c r="N18" s="1">
        <f>H18/1.693</f>
        <v>0.37271116361488482</v>
      </c>
      <c r="O18" s="1">
        <f t="shared" ref="O18:R19" si="12">I18/1.693</f>
        <v>0.3490844654459539</v>
      </c>
      <c r="P18" s="1">
        <f t="shared" si="12"/>
        <v>0.32545776727702314</v>
      </c>
      <c r="Q18" s="1">
        <f t="shared" si="12"/>
        <v>0.34317779090372119</v>
      </c>
      <c r="R18" s="1">
        <f t="shared" si="12"/>
        <v>0.35026580035440047</v>
      </c>
      <c r="T18">
        <f>N18*100</f>
        <v>37.271116361488481</v>
      </c>
      <c r="U18">
        <f>O18*100</f>
        <v>34.908446544595392</v>
      </c>
      <c r="V18">
        <f>P18*100</f>
        <v>32.545776727702311</v>
      </c>
      <c r="W18">
        <f>Q18*100</f>
        <v>34.31777909037212</v>
      </c>
      <c r="X18">
        <f>R18*100</f>
        <v>35.026580035440048</v>
      </c>
    </row>
    <row r="19" spans="1:24" x14ac:dyDescent="0.2">
      <c r="A19">
        <v>5</v>
      </c>
      <c r="B19">
        <v>1.1739999999999999</v>
      </c>
      <c r="C19">
        <v>1.1870000000000001</v>
      </c>
      <c r="D19">
        <v>1.179</v>
      </c>
      <c r="E19">
        <v>1.1910000000000001</v>
      </c>
      <c r="F19">
        <v>1.1819999999999999</v>
      </c>
      <c r="H19" s="1">
        <f>1.693-B19</f>
        <v>0.51900000000000013</v>
      </c>
      <c r="I19" s="1">
        <f>1.693-C19</f>
        <v>0.50600000000000001</v>
      </c>
      <c r="J19" s="1">
        <f>1.693-D19</f>
        <v>0.51400000000000001</v>
      </c>
      <c r="K19" s="1">
        <f>1.693-E19</f>
        <v>0.502</v>
      </c>
      <c r="L19" s="1">
        <f>1.693-F19</f>
        <v>0.51100000000000012</v>
      </c>
      <c r="N19" s="1">
        <f>H19/1.693</f>
        <v>0.30655640874187839</v>
      </c>
      <c r="O19" s="1">
        <f t="shared" si="12"/>
        <v>0.2988777318369758</v>
      </c>
      <c r="P19" s="1">
        <f t="shared" si="12"/>
        <v>0.30360307147076193</v>
      </c>
      <c r="Q19" s="1">
        <f t="shared" si="12"/>
        <v>0.29651506202008271</v>
      </c>
      <c r="R19" s="1">
        <f t="shared" si="12"/>
        <v>0.30183106910809221</v>
      </c>
      <c r="T19">
        <f>N19*100</f>
        <v>30.655640874187839</v>
      </c>
      <c r="U19">
        <f>O19*100</f>
        <v>29.887773183697579</v>
      </c>
      <c r="V19">
        <f>P19*100</f>
        <v>30.360307147076192</v>
      </c>
      <c r="W19">
        <f>Q19*100</f>
        <v>29.651506202008271</v>
      </c>
      <c r="X19">
        <f>R19*100</f>
        <v>30.183106910809222</v>
      </c>
    </row>
    <row r="20" spans="1:24" x14ac:dyDescent="0.2">
      <c r="A20">
        <v>10</v>
      </c>
      <c r="B20">
        <v>0.72099999999999997</v>
      </c>
      <c r="C20">
        <v>0.71699999999999997</v>
      </c>
      <c r="D20">
        <v>0.72499999999999998</v>
      </c>
      <c r="E20">
        <v>0.70699999999999996</v>
      </c>
      <c r="F20">
        <v>0.70099999999999996</v>
      </c>
      <c r="H20" s="1">
        <f>1.693-B20</f>
        <v>0.97200000000000009</v>
      </c>
      <c r="I20" s="1">
        <f>1.693-C20</f>
        <v>0.97600000000000009</v>
      </c>
      <c r="J20" s="1">
        <f>1.693-D20</f>
        <v>0.96800000000000008</v>
      </c>
      <c r="K20" s="1">
        <f>1.693-E20</f>
        <v>0.9860000000000001</v>
      </c>
      <c r="L20" s="1">
        <f>1.693-F20</f>
        <v>0.9920000000000001</v>
      </c>
      <c r="N20" s="1">
        <f>H20/1.693</f>
        <v>0.57412876550502068</v>
      </c>
      <c r="O20" s="1">
        <f t="shared" ref="O20:O21" si="13">I20/1.693</f>
        <v>0.57649143532191383</v>
      </c>
      <c r="P20" s="1">
        <f t="shared" ref="P20:P21" si="14">J20/1.693</f>
        <v>0.57176609568812764</v>
      </c>
      <c r="Q20" s="1">
        <f t="shared" ref="Q20:Q21" si="15">K20/1.693</f>
        <v>0.58239810986414653</v>
      </c>
      <c r="R20" s="1">
        <f t="shared" ref="R20:R21" si="16">L20/1.693</f>
        <v>0.5859421145894862</v>
      </c>
      <c r="T20">
        <f>N20*100</f>
        <v>57.41287655050207</v>
      </c>
      <c r="U20">
        <f>O20*100</f>
        <v>57.649143532191381</v>
      </c>
      <c r="V20">
        <f>P20*100</f>
        <v>57.176609568812765</v>
      </c>
      <c r="W20">
        <f>Q20*100</f>
        <v>58.239810986414653</v>
      </c>
      <c r="X20">
        <f>R20*100</f>
        <v>58.594211458948621</v>
      </c>
    </row>
    <row r="21" spans="1:24" x14ac:dyDescent="0.2">
      <c r="A21">
        <v>20</v>
      </c>
      <c r="B21">
        <v>1.1060000000000001</v>
      </c>
      <c r="C21">
        <v>1.177</v>
      </c>
      <c r="D21">
        <v>1.1930000000000001</v>
      </c>
      <c r="E21">
        <v>1.1919999999999999</v>
      </c>
      <c r="F21">
        <v>1.103</v>
      </c>
      <c r="H21" s="1">
        <f>1.693-B21</f>
        <v>0.58699999999999997</v>
      </c>
      <c r="I21" s="1">
        <f>1.693-C21</f>
        <v>0.51600000000000001</v>
      </c>
      <c r="J21" s="1">
        <f>1.693-D21</f>
        <v>0.5</v>
      </c>
      <c r="K21" s="1">
        <f>1.693-E21</f>
        <v>0.50100000000000011</v>
      </c>
      <c r="L21" s="1">
        <f>1.693-F21</f>
        <v>0.59000000000000008</v>
      </c>
      <c r="N21" s="1">
        <f>H21/1.693</f>
        <v>0.3467217956290608</v>
      </c>
      <c r="O21" s="1">
        <f t="shared" si="13"/>
        <v>0.30478440637920851</v>
      </c>
      <c r="P21" s="1">
        <f t="shared" si="14"/>
        <v>0.29533372711163614</v>
      </c>
      <c r="Q21" s="1">
        <f t="shared" si="15"/>
        <v>0.29592439456585945</v>
      </c>
      <c r="R21" s="1">
        <f t="shared" si="16"/>
        <v>0.34849379799173069</v>
      </c>
      <c r="T21">
        <f>N21*100</f>
        <v>34.672179562906081</v>
      </c>
      <c r="U21">
        <f>O21*100</f>
        <v>30.478440637920851</v>
      </c>
      <c r="V21">
        <f>P21*100</f>
        <v>29.533372711163615</v>
      </c>
      <c r="W21">
        <f>Q21*100</f>
        <v>29.592439456585947</v>
      </c>
      <c r="X21">
        <f>R21*100</f>
        <v>34.849379799173072</v>
      </c>
    </row>
    <row r="23" spans="1:24" x14ac:dyDescent="0.2">
      <c r="A23" t="s">
        <v>3</v>
      </c>
      <c r="B23" t="s">
        <v>5</v>
      </c>
    </row>
    <row r="24" spans="1:24" x14ac:dyDescent="0.2">
      <c r="A24">
        <v>0</v>
      </c>
      <c r="B24">
        <v>2.3530000000000002</v>
      </c>
      <c r="C24">
        <v>2.5030000000000001</v>
      </c>
      <c r="D24">
        <v>2.379</v>
      </c>
      <c r="E24">
        <v>2.359</v>
      </c>
      <c r="F24">
        <v>2.085</v>
      </c>
      <c r="H24"/>
    </row>
    <row r="25" spans="1:24" x14ac:dyDescent="0.2">
      <c r="A25">
        <v>2.5</v>
      </c>
      <c r="B25">
        <v>1.5409999999999999</v>
      </c>
      <c r="C25">
        <v>1.5920000000000001</v>
      </c>
      <c r="D25">
        <v>1.57</v>
      </c>
      <c r="E25">
        <v>1.5780000000000001</v>
      </c>
      <c r="F25">
        <v>1.542</v>
      </c>
      <c r="H25" s="1">
        <f>2.3358-B25</f>
        <v>0.79479999999999995</v>
      </c>
      <c r="I25" s="1">
        <f>2.3358-C25</f>
        <v>0.74379999999999979</v>
      </c>
      <c r="J25" s="1">
        <f>2.3358-D25</f>
        <v>0.76579999999999981</v>
      </c>
      <c r="K25" s="1">
        <f>2.3358-E25</f>
        <v>0.75779999999999981</v>
      </c>
      <c r="L25" s="1">
        <f>2.3358-F25</f>
        <v>0.79379999999999984</v>
      </c>
      <c r="N25" s="1">
        <f>H25/2.3358</f>
        <v>0.3402688586351571</v>
      </c>
      <c r="O25" s="1">
        <f t="shared" ref="O25:R25" si="17">I25/2.3358</f>
        <v>0.31843479749978587</v>
      </c>
      <c r="P25" s="1">
        <f t="shared" si="17"/>
        <v>0.32785341210720087</v>
      </c>
      <c r="Q25" s="1">
        <f t="shared" si="17"/>
        <v>0.32442846134086817</v>
      </c>
      <c r="R25" s="1">
        <f t="shared" si="17"/>
        <v>0.33984073978936546</v>
      </c>
      <c r="T25">
        <f>N25*100</f>
        <v>34.026885863515709</v>
      </c>
      <c r="U25">
        <f>O25*100</f>
        <v>31.843479749978588</v>
      </c>
      <c r="V25">
        <f>P25*100</f>
        <v>32.785341210720084</v>
      </c>
      <c r="W25">
        <f>Q25*100</f>
        <v>32.442846134086814</v>
      </c>
      <c r="X25">
        <f>R25*100</f>
        <v>33.98407397893655</v>
      </c>
    </row>
    <row r="26" spans="1:24" x14ac:dyDescent="0.2">
      <c r="A26">
        <v>5</v>
      </c>
      <c r="B26">
        <v>1.5960000000000001</v>
      </c>
      <c r="C26">
        <v>1.4830000000000001</v>
      </c>
      <c r="D26">
        <v>1.49</v>
      </c>
      <c r="E26">
        <v>1.589</v>
      </c>
      <c r="F26">
        <v>1.8089999999999999</v>
      </c>
      <c r="H26" s="1">
        <f>2.3358-B26</f>
        <v>0.73979999999999979</v>
      </c>
      <c r="I26" s="1">
        <f>2.3358-C26</f>
        <v>0.85279999999999978</v>
      </c>
      <c r="J26" s="1">
        <f>2.3358-D26</f>
        <v>0.84579999999999989</v>
      </c>
      <c r="K26" s="1">
        <f>2.3358-E26</f>
        <v>0.74679999999999991</v>
      </c>
      <c r="L26" s="1">
        <f>2.3358-F26</f>
        <v>0.52679999999999993</v>
      </c>
      <c r="N26" s="1">
        <f t="shared" ref="N26:N28" si="18">H26/2.3358</f>
        <v>0.31672232211661949</v>
      </c>
      <c r="O26" s="1">
        <f t="shared" ref="O26:O28" si="19">I26/2.3358</f>
        <v>0.36509975169106934</v>
      </c>
      <c r="P26" s="1">
        <f t="shared" ref="P26:P28" si="20">J26/2.3358</f>
        <v>0.36210291977052828</v>
      </c>
      <c r="Q26" s="1">
        <f t="shared" ref="Q26:Q28" si="21">K26/2.3358</f>
        <v>0.31971915403716067</v>
      </c>
      <c r="R26" s="1">
        <f t="shared" ref="R26:R28" si="22">L26/2.3358</f>
        <v>0.22553300796301051</v>
      </c>
      <c r="T26">
        <f>N26*100</f>
        <v>31.672232211661949</v>
      </c>
      <c r="U26">
        <f>O26*100</f>
        <v>36.509975169106937</v>
      </c>
      <c r="V26">
        <f>P26*100</f>
        <v>36.210291977052826</v>
      </c>
      <c r="W26">
        <f>Q26*100</f>
        <v>31.971915403716068</v>
      </c>
      <c r="X26">
        <f>R26*100</f>
        <v>22.553300796301052</v>
      </c>
    </row>
    <row r="27" spans="1:24" x14ac:dyDescent="0.2">
      <c r="A27">
        <v>10</v>
      </c>
      <c r="B27">
        <v>0.86699999999999999</v>
      </c>
      <c r="C27">
        <v>0.86199999999999999</v>
      </c>
      <c r="D27">
        <v>0.86199999999999999</v>
      </c>
      <c r="E27">
        <v>0.84699999999999998</v>
      </c>
      <c r="F27">
        <v>0.86499999999999999</v>
      </c>
      <c r="H27" s="1">
        <f>2.3358-B27</f>
        <v>1.4687999999999999</v>
      </c>
      <c r="I27" s="1">
        <f>2.3358-C27</f>
        <v>1.4737999999999998</v>
      </c>
      <c r="J27" s="1">
        <f>2.3358-D27</f>
        <v>1.4737999999999998</v>
      </c>
      <c r="K27" s="1">
        <f>2.3358-E27</f>
        <v>1.4887999999999999</v>
      </c>
      <c r="L27" s="1">
        <f>2.3358-F27</f>
        <v>1.4707999999999999</v>
      </c>
      <c r="N27" s="1">
        <f t="shared" si="18"/>
        <v>0.62882096069868998</v>
      </c>
      <c r="O27" s="1">
        <f t="shared" si="19"/>
        <v>0.63096155492764783</v>
      </c>
      <c r="P27" s="1">
        <f t="shared" si="20"/>
        <v>0.63096155492764783</v>
      </c>
      <c r="Q27" s="1">
        <f>K27/2.3358</f>
        <v>0.63738333761452182</v>
      </c>
      <c r="R27" s="1">
        <f t="shared" si="22"/>
        <v>0.62967719839027314</v>
      </c>
      <c r="T27">
        <f>N27*100</f>
        <v>62.882096069869</v>
      </c>
      <c r="U27">
        <f>O27*100</f>
        <v>63.09615549276478</v>
      </c>
      <c r="V27">
        <f>P27*100</f>
        <v>63.09615549276478</v>
      </c>
      <c r="W27">
        <f>Q27*100</f>
        <v>63.738333761452182</v>
      </c>
      <c r="X27">
        <f>R27*100</f>
        <v>62.967719839027311</v>
      </c>
    </row>
    <row r="28" spans="1:24" x14ac:dyDescent="0.2">
      <c r="A28">
        <v>20</v>
      </c>
      <c r="B28">
        <v>1.462</v>
      </c>
      <c r="C28">
        <v>1.4350000000000001</v>
      </c>
      <c r="D28">
        <v>1.496</v>
      </c>
      <c r="E28">
        <v>1.522</v>
      </c>
      <c r="F28">
        <v>1.573</v>
      </c>
      <c r="H28" s="1">
        <f>2.3358-B28</f>
        <v>0.87379999999999991</v>
      </c>
      <c r="I28" s="1">
        <f>2.3358-C28</f>
        <v>0.90079999999999982</v>
      </c>
      <c r="J28" s="1">
        <f>2.3358-D28</f>
        <v>0.83979999999999988</v>
      </c>
      <c r="K28" s="1">
        <f>2.3358-E28</f>
        <v>0.81379999999999986</v>
      </c>
      <c r="L28" s="1">
        <f>2.3358-F28</f>
        <v>0.76279999999999992</v>
      </c>
      <c r="N28" s="1">
        <f t="shared" si="18"/>
        <v>0.37409024745269287</v>
      </c>
      <c r="O28" s="1">
        <f t="shared" si="19"/>
        <v>0.38564945628906577</v>
      </c>
      <c r="P28" s="1">
        <f t="shared" si="20"/>
        <v>0.35953420669577874</v>
      </c>
      <c r="Q28" s="1">
        <f t="shared" si="21"/>
        <v>0.3484031167051973</v>
      </c>
      <c r="R28" s="1">
        <f t="shared" si="22"/>
        <v>0.32656905556982618</v>
      </c>
      <c r="T28">
        <f>N28*100</f>
        <v>37.409024745269285</v>
      </c>
      <c r="U28">
        <f>O28*100</f>
        <v>38.564945628906578</v>
      </c>
      <c r="V28">
        <f>P28*100</f>
        <v>35.953420669577874</v>
      </c>
      <c r="W28">
        <f>Q28*100</f>
        <v>34.840311670519732</v>
      </c>
      <c r="X28">
        <f>R28*100</f>
        <v>32.656905556982622</v>
      </c>
    </row>
    <row r="29" spans="1:24" x14ac:dyDescent="0.2">
      <c r="D29" s="1"/>
    </row>
    <row r="30" spans="1:24" x14ac:dyDescent="0.2">
      <c r="A30" t="s">
        <v>4</v>
      </c>
      <c r="B30" t="s">
        <v>5</v>
      </c>
    </row>
    <row r="31" spans="1:24" x14ac:dyDescent="0.2">
      <c r="A31">
        <v>0</v>
      </c>
      <c r="B31">
        <v>2.7789999999999999</v>
      </c>
      <c r="C31">
        <v>2.726</v>
      </c>
      <c r="D31">
        <v>2.7519999999999998</v>
      </c>
      <c r="E31">
        <v>2.7069999999999999</v>
      </c>
      <c r="F31">
        <v>2.7370000000000001</v>
      </c>
    </row>
    <row r="32" spans="1:24" x14ac:dyDescent="0.2">
      <c r="A32">
        <v>2.5</v>
      </c>
      <c r="B32">
        <v>2.0760000000000001</v>
      </c>
      <c r="C32">
        <v>2.081</v>
      </c>
      <c r="D32">
        <v>2.0339999999999998</v>
      </c>
      <c r="E32">
        <v>2.089</v>
      </c>
      <c r="F32">
        <v>2.052</v>
      </c>
      <c r="H32" s="1">
        <f>2.7402-B32</f>
        <v>0.66420000000000012</v>
      </c>
      <c r="I32" s="1">
        <f>2.7402-C32</f>
        <v>0.65920000000000023</v>
      </c>
      <c r="J32" s="1">
        <f>2.7402-D32</f>
        <v>0.70620000000000038</v>
      </c>
      <c r="K32" s="1">
        <f>2.7402-E32</f>
        <v>0.65120000000000022</v>
      </c>
      <c r="L32" s="1">
        <f>2.7402-F32</f>
        <v>0.68820000000000014</v>
      </c>
      <c r="N32" s="1">
        <f>H32/2.7402</f>
        <v>0.24239106634552227</v>
      </c>
      <c r="O32" s="1">
        <f t="shared" ref="O32:R32" si="23">I32/2.7402</f>
        <v>0.24056638201591132</v>
      </c>
      <c r="P32" s="1">
        <f t="shared" si="23"/>
        <v>0.25771841471425455</v>
      </c>
      <c r="Q32" s="1">
        <f t="shared" si="23"/>
        <v>0.23764688708853374</v>
      </c>
      <c r="R32" s="1">
        <f t="shared" si="23"/>
        <v>0.25114955112765497</v>
      </c>
      <c r="T32">
        <f>N32*100</f>
        <v>24.239106634552225</v>
      </c>
      <c r="U32">
        <f>O32*100</f>
        <v>24.056638201591131</v>
      </c>
      <c r="V32">
        <f>P32*100</f>
        <v>25.771841471425454</v>
      </c>
      <c r="W32">
        <f>Q32*100</f>
        <v>23.764688708853374</v>
      </c>
      <c r="X32">
        <f>R32*100</f>
        <v>25.114955112765497</v>
      </c>
    </row>
    <row r="33" spans="1:24" x14ac:dyDescent="0.2">
      <c r="A33">
        <v>5</v>
      </c>
      <c r="B33">
        <v>1.8380000000000001</v>
      </c>
      <c r="C33">
        <v>1.8260000000000001</v>
      </c>
      <c r="D33">
        <v>1.8240000000000001</v>
      </c>
      <c r="E33">
        <v>1.768</v>
      </c>
      <c r="F33">
        <v>1.829</v>
      </c>
      <c r="H33" s="1">
        <f>2.7402-B33</f>
        <v>0.90220000000000011</v>
      </c>
      <c r="I33" s="1">
        <f>2.7402-C33</f>
        <v>0.91420000000000012</v>
      </c>
      <c r="J33" s="1">
        <f>2.7402-D33</f>
        <v>0.91620000000000013</v>
      </c>
      <c r="K33" s="1">
        <f>2.7402-E33</f>
        <v>0.97220000000000018</v>
      </c>
      <c r="L33" s="1">
        <f>2.7402-F33</f>
        <v>0.91120000000000023</v>
      </c>
      <c r="N33" s="1">
        <f t="shared" ref="N33:N35" si="24">H33/2.7402</f>
        <v>0.32924604043500477</v>
      </c>
      <c r="O33" s="1">
        <f t="shared" ref="O33:O35" si="25">I33/2.7402</f>
        <v>0.33362528282607112</v>
      </c>
      <c r="P33" s="1">
        <f t="shared" ref="P33:P35" si="26">J33/2.7402</f>
        <v>0.33435515655791548</v>
      </c>
      <c r="Q33" s="1">
        <f t="shared" ref="Q33:Q35" si="27">K33/2.7402</f>
        <v>0.35479162104955847</v>
      </c>
      <c r="R33" s="1">
        <f t="shared" ref="R33:R35" si="28">L33/2.7402</f>
        <v>0.33253047222830456</v>
      </c>
      <c r="T33">
        <f>N33*100</f>
        <v>32.92460404350048</v>
      </c>
      <c r="U33">
        <f>O33*100</f>
        <v>33.362528282607116</v>
      </c>
      <c r="V33">
        <f>P33*100</f>
        <v>33.435515655791548</v>
      </c>
      <c r="W33">
        <f>Q33*100</f>
        <v>35.479162104955847</v>
      </c>
      <c r="X33">
        <f>R33*100</f>
        <v>33.253047222830453</v>
      </c>
    </row>
    <row r="34" spans="1:24" x14ac:dyDescent="0.2">
      <c r="A34">
        <v>10</v>
      </c>
      <c r="B34">
        <v>1.28</v>
      </c>
      <c r="C34">
        <v>1.2569999999999999</v>
      </c>
      <c r="D34">
        <v>1.2490000000000001</v>
      </c>
      <c r="E34">
        <v>1.266</v>
      </c>
      <c r="F34">
        <v>1.276</v>
      </c>
      <c r="H34" s="1">
        <f>2.7402-B34</f>
        <v>1.4602000000000002</v>
      </c>
      <c r="I34" s="1">
        <f>2.7402-C34</f>
        <v>1.4832000000000003</v>
      </c>
      <c r="J34" s="1">
        <f>2.7402-D34</f>
        <v>1.4912000000000001</v>
      </c>
      <c r="K34" s="1">
        <f>2.7402-E34</f>
        <v>1.4742000000000002</v>
      </c>
      <c r="L34" s="1">
        <f>2.7402-F34</f>
        <v>1.4642000000000002</v>
      </c>
      <c r="N34" s="1">
        <f t="shared" si="24"/>
        <v>0.53288081161958989</v>
      </c>
      <c r="O34" s="1">
        <f t="shared" si="25"/>
        <v>0.54127435953580039</v>
      </c>
      <c r="P34" s="1">
        <f t="shared" si="26"/>
        <v>0.54419385446317792</v>
      </c>
      <c r="Q34" s="1">
        <f t="shared" si="27"/>
        <v>0.53798992774250054</v>
      </c>
      <c r="R34" s="1">
        <f>L34/2.7402</f>
        <v>0.5343405590832786</v>
      </c>
      <c r="T34">
        <f>N34*100</f>
        <v>53.288081161958992</v>
      </c>
      <c r="U34">
        <f>O34*100</f>
        <v>54.12743595358004</v>
      </c>
      <c r="V34">
        <f>P34*100</f>
        <v>54.41938544631779</v>
      </c>
      <c r="W34">
        <f>Q34*100</f>
        <v>53.798992774250053</v>
      </c>
      <c r="X34">
        <f>R34*100</f>
        <v>53.434055908327863</v>
      </c>
    </row>
    <row r="35" spans="1:24" x14ac:dyDescent="0.2">
      <c r="A35">
        <v>20</v>
      </c>
      <c r="B35">
        <v>1.8180000000000001</v>
      </c>
      <c r="C35">
        <v>1.756</v>
      </c>
      <c r="D35">
        <v>1.7490000000000001</v>
      </c>
      <c r="E35">
        <v>1.762</v>
      </c>
      <c r="F35">
        <v>1.4119999999999999</v>
      </c>
      <c r="H35" s="1">
        <f>2.7402-B35</f>
        <v>0.92220000000000013</v>
      </c>
      <c r="I35" s="1">
        <f>2.7402-C35</f>
        <v>0.98420000000000019</v>
      </c>
      <c r="J35" s="1">
        <f>2.7402-D35</f>
        <v>0.99120000000000008</v>
      </c>
      <c r="K35" s="1">
        <f>2.7402-E35</f>
        <v>0.97820000000000018</v>
      </c>
      <c r="L35" s="1">
        <f t="shared" ref="L35" si="29">2.7402-F35</f>
        <v>1.3282000000000003</v>
      </c>
      <c r="N35" s="1">
        <f t="shared" si="24"/>
        <v>0.33654477775344865</v>
      </c>
      <c r="O35" s="1">
        <f t="shared" si="25"/>
        <v>0.35917086344062482</v>
      </c>
      <c r="P35" s="1">
        <f t="shared" si="26"/>
        <v>0.36172542150208015</v>
      </c>
      <c r="Q35" s="1">
        <f t="shared" si="27"/>
        <v>0.35698124224509165</v>
      </c>
      <c r="R35" s="1">
        <f t="shared" si="28"/>
        <v>0.48470914531786008</v>
      </c>
      <c r="T35">
        <f>N35*100</f>
        <v>33.654477775344866</v>
      </c>
      <c r="U35">
        <f>O35*100</f>
        <v>35.917086344062483</v>
      </c>
      <c r="V35">
        <f>P35*100</f>
        <v>36.172542150208017</v>
      </c>
      <c r="W35">
        <f>Q35*100</f>
        <v>35.698124224509165</v>
      </c>
      <c r="X35">
        <f>R35*100</f>
        <v>48.470914531786008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laochu</dc:creator>
  <cp:lastModifiedBy>laochu</cp:lastModifiedBy>
  <dcterms:created xsi:type="dcterms:W3CDTF">2015-06-05T18:19:34Z</dcterms:created>
  <dcterms:modified xsi:type="dcterms:W3CDTF">2021-05-11T12:40:30Z</dcterms:modified>
</cp:coreProperties>
</file>