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in.weppe/Documents/Thèse/Article/PyRate Caino/"/>
    </mc:Choice>
  </mc:AlternateContent>
  <xr:revisionPtr revIDLastSave="0" documentId="13_ncr:1_{FC601564-8661-BE48-925E-BA59A8D552D0}" xr6:coauthVersionLast="36" xr6:coauthVersionMax="36" xr10:uidLastSave="{00000000-0000-0000-0000-000000000000}"/>
  <bookViews>
    <workbookView xWindow="11980" yWindow="460" windowWidth="20800" windowHeight="26600" activeTab="2" xr2:uid="{51F89DE5-60E8-EB4C-9BE3-B32974299039}"/>
  </bookViews>
  <sheets>
    <sheet name="MP16" sheetId="1" r:id="rId1"/>
    <sheet name="MP18" sheetId="2" r:id="rId2"/>
    <sheet name="MP19" sheetId="3" r:id="rId3"/>
    <sheet name="MP20" sheetId="4" r:id="rId4"/>
    <sheet name="MP21" sheetId="5" r:id="rId5"/>
    <sheet name="MP22" sheetId="6" r:id="rId6"/>
    <sheet name="MP23" sheetId="7" r:id="rId7"/>
    <sheet name="MP24" sheetId="8" r:id="rId8"/>
    <sheet name="MP25" sheetId="9" r:id="rId9"/>
    <sheet name="MP26" sheetId="10" r:id="rId10"/>
    <sheet name="MP28" sheetId="11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0" l="1"/>
  <c r="N3" i="7"/>
  <c r="L3" i="7"/>
  <c r="K3" i="7"/>
  <c r="L3" i="6"/>
  <c r="K3" i="6"/>
  <c r="K3" i="3"/>
  <c r="H144" i="11"/>
  <c r="G144" i="11"/>
  <c r="F144" i="11"/>
  <c r="E144" i="11"/>
  <c r="D144" i="11"/>
  <c r="C144" i="11"/>
  <c r="B144" i="11"/>
  <c r="H143" i="11"/>
  <c r="G143" i="11"/>
  <c r="F143" i="11"/>
  <c r="E143" i="11"/>
  <c r="D143" i="11"/>
  <c r="C143" i="11"/>
  <c r="B143" i="11"/>
  <c r="H113" i="11"/>
  <c r="G113" i="11"/>
  <c r="F113" i="11"/>
  <c r="E113" i="11"/>
  <c r="D113" i="11"/>
  <c r="C113" i="11"/>
  <c r="B113" i="11"/>
  <c r="H112" i="11"/>
  <c r="G112" i="11"/>
  <c r="F112" i="11"/>
  <c r="E112" i="11"/>
  <c r="D112" i="11"/>
  <c r="C112" i="11"/>
  <c r="B112" i="11"/>
  <c r="H104" i="11"/>
  <c r="G104" i="11"/>
  <c r="F104" i="11"/>
  <c r="E104" i="11"/>
  <c r="D104" i="11"/>
  <c r="C104" i="11"/>
  <c r="B104" i="11"/>
  <c r="H103" i="11"/>
  <c r="G103" i="11"/>
  <c r="F103" i="11"/>
  <c r="E103" i="11"/>
  <c r="D103" i="11"/>
  <c r="C103" i="11"/>
  <c r="B103" i="11"/>
  <c r="H65" i="11"/>
  <c r="G65" i="11"/>
  <c r="F65" i="11"/>
  <c r="E65" i="11"/>
  <c r="D65" i="11"/>
  <c r="C65" i="11"/>
  <c r="B65" i="11"/>
  <c r="H64" i="11"/>
  <c r="G64" i="11"/>
  <c r="F64" i="11"/>
  <c r="E64" i="11"/>
  <c r="D64" i="11"/>
  <c r="C64" i="11"/>
  <c r="B64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27" i="10"/>
  <c r="G40" i="10"/>
  <c r="F40" i="10"/>
  <c r="E40" i="10"/>
  <c r="D40" i="10"/>
  <c r="C40" i="10"/>
  <c r="B40" i="10"/>
  <c r="H39" i="10"/>
  <c r="G39" i="10"/>
  <c r="F39" i="10"/>
  <c r="E39" i="10"/>
  <c r="D39" i="10"/>
  <c r="C39" i="10"/>
  <c r="B39" i="10"/>
  <c r="H28" i="10"/>
  <c r="G28" i="10"/>
  <c r="F28" i="10"/>
  <c r="E28" i="10"/>
  <c r="D28" i="10"/>
  <c r="C28" i="10"/>
  <c r="B28" i="10"/>
  <c r="G27" i="10"/>
  <c r="F27" i="10"/>
  <c r="E27" i="10"/>
  <c r="D27" i="10"/>
  <c r="C27" i="10"/>
  <c r="B27" i="10"/>
  <c r="H20" i="10"/>
  <c r="G20" i="10"/>
  <c r="F20" i="10"/>
  <c r="E20" i="10"/>
  <c r="D20" i="10"/>
  <c r="C20" i="10"/>
  <c r="B20" i="10"/>
  <c r="H19" i="10"/>
  <c r="G19" i="10"/>
  <c r="F19" i="10"/>
  <c r="E19" i="10"/>
  <c r="D19" i="10"/>
  <c r="C19" i="10"/>
  <c r="B19" i="10"/>
  <c r="H7" i="10"/>
  <c r="G7" i="10"/>
  <c r="F7" i="10"/>
  <c r="E7" i="10"/>
  <c r="D7" i="10"/>
  <c r="C7" i="10"/>
  <c r="B7" i="10"/>
  <c r="H6" i="10"/>
  <c r="G6" i="10"/>
  <c r="F6" i="10"/>
  <c r="E6" i="10"/>
  <c r="D6" i="10"/>
  <c r="C6" i="10"/>
  <c r="B6" i="10"/>
  <c r="D49" i="9"/>
  <c r="C13" i="9"/>
  <c r="H50" i="9"/>
  <c r="G50" i="9"/>
  <c r="F50" i="9"/>
  <c r="E50" i="9"/>
  <c r="D50" i="9"/>
  <c r="C50" i="9"/>
  <c r="B50" i="9"/>
  <c r="H49" i="9"/>
  <c r="G49" i="9"/>
  <c r="F49" i="9"/>
  <c r="E49" i="9"/>
  <c r="C49" i="9"/>
  <c r="B49" i="9"/>
  <c r="H39" i="9"/>
  <c r="G39" i="9"/>
  <c r="F39" i="9"/>
  <c r="E39" i="9"/>
  <c r="D39" i="9"/>
  <c r="C39" i="9"/>
  <c r="B39" i="9"/>
  <c r="H38" i="9"/>
  <c r="G38" i="9"/>
  <c r="F38" i="9"/>
  <c r="E38" i="9"/>
  <c r="D38" i="9"/>
  <c r="C38" i="9"/>
  <c r="B38" i="9"/>
  <c r="H30" i="9"/>
  <c r="G30" i="9"/>
  <c r="F30" i="9"/>
  <c r="E30" i="9"/>
  <c r="D30" i="9"/>
  <c r="C30" i="9"/>
  <c r="B30" i="9"/>
  <c r="H29" i="9"/>
  <c r="G29" i="9"/>
  <c r="F29" i="9"/>
  <c r="E29" i="9"/>
  <c r="D29" i="9"/>
  <c r="C29" i="9"/>
  <c r="B29" i="9"/>
  <c r="H22" i="9"/>
  <c r="G22" i="9"/>
  <c r="F22" i="9"/>
  <c r="E22" i="9"/>
  <c r="D22" i="9"/>
  <c r="C22" i="9"/>
  <c r="B22" i="9"/>
  <c r="H21" i="9"/>
  <c r="G21" i="9"/>
  <c r="F21" i="9"/>
  <c r="E21" i="9"/>
  <c r="D21" i="9"/>
  <c r="C21" i="9"/>
  <c r="B21" i="9"/>
  <c r="H14" i="9"/>
  <c r="G14" i="9"/>
  <c r="F14" i="9"/>
  <c r="E14" i="9"/>
  <c r="D14" i="9"/>
  <c r="C14" i="9"/>
  <c r="B14" i="9"/>
  <c r="H13" i="9"/>
  <c r="G13" i="9"/>
  <c r="F13" i="9"/>
  <c r="E13" i="9"/>
  <c r="D13" i="9"/>
  <c r="B13" i="9"/>
  <c r="H5" i="9"/>
  <c r="G5" i="9"/>
  <c r="F5" i="9"/>
  <c r="E5" i="9"/>
  <c r="D5" i="9"/>
  <c r="C5" i="9"/>
  <c r="B5" i="9"/>
  <c r="H4" i="9"/>
  <c r="G4" i="9"/>
  <c r="F4" i="9"/>
  <c r="E4" i="9"/>
  <c r="D4" i="9"/>
  <c r="C4" i="9"/>
  <c r="B4" i="9"/>
  <c r="D23" i="8"/>
  <c r="E15" i="7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24" i="8"/>
  <c r="G24" i="8"/>
  <c r="F24" i="8"/>
  <c r="E24" i="8"/>
  <c r="D24" i="8"/>
  <c r="C24" i="8"/>
  <c r="B24" i="8"/>
  <c r="H23" i="8"/>
  <c r="G23" i="8"/>
  <c r="F23" i="8"/>
  <c r="E23" i="8"/>
  <c r="C23" i="8"/>
  <c r="B23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240" i="7"/>
  <c r="G240" i="7"/>
  <c r="F240" i="7"/>
  <c r="E240" i="7"/>
  <c r="D240" i="7"/>
  <c r="C240" i="7"/>
  <c r="B240" i="7"/>
  <c r="H239" i="7"/>
  <c r="G239" i="7"/>
  <c r="F239" i="7"/>
  <c r="E239" i="7"/>
  <c r="D239" i="7"/>
  <c r="C239" i="7"/>
  <c r="B239" i="7"/>
  <c r="H227" i="7"/>
  <c r="G227" i="7"/>
  <c r="F227" i="7"/>
  <c r="E227" i="7"/>
  <c r="D227" i="7"/>
  <c r="C227" i="7"/>
  <c r="B227" i="7"/>
  <c r="H226" i="7"/>
  <c r="G226" i="7"/>
  <c r="F226" i="7"/>
  <c r="E226" i="7"/>
  <c r="D226" i="7"/>
  <c r="C226" i="7"/>
  <c r="B226" i="7"/>
  <c r="H216" i="7"/>
  <c r="G216" i="7"/>
  <c r="F216" i="7"/>
  <c r="E216" i="7"/>
  <c r="D216" i="7"/>
  <c r="C216" i="7"/>
  <c r="B216" i="7"/>
  <c r="H215" i="7"/>
  <c r="G215" i="7"/>
  <c r="F215" i="7"/>
  <c r="E215" i="7"/>
  <c r="D215" i="7"/>
  <c r="C215" i="7"/>
  <c r="B215" i="7"/>
  <c r="H204" i="7"/>
  <c r="G204" i="7"/>
  <c r="F204" i="7"/>
  <c r="E204" i="7"/>
  <c r="D204" i="7"/>
  <c r="C204" i="7"/>
  <c r="B204" i="7"/>
  <c r="H203" i="7"/>
  <c r="G203" i="7"/>
  <c r="F203" i="7"/>
  <c r="E203" i="7"/>
  <c r="D203" i="7"/>
  <c r="C203" i="7"/>
  <c r="B203" i="7"/>
  <c r="H195" i="7"/>
  <c r="G195" i="7"/>
  <c r="F195" i="7"/>
  <c r="E195" i="7"/>
  <c r="D195" i="7"/>
  <c r="C195" i="7"/>
  <c r="B195" i="7"/>
  <c r="H194" i="7"/>
  <c r="G194" i="7"/>
  <c r="F194" i="7"/>
  <c r="E194" i="7"/>
  <c r="D194" i="7"/>
  <c r="C194" i="7"/>
  <c r="B194" i="7"/>
  <c r="H179" i="7"/>
  <c r="G179" i="7"/>
  <c r="F179" i="7"/>
  <c r="E179" i="7"/>
  <c r="D179" i="7"/>
  <c r="C179" i="7"/>
  <c r="B179" i="7"/>
  <c r="H178" i="7"/>
  <c r="G178" i="7"/>
  <c r="F178" i="7"/>
  <c r="E178" i="7"/>
  <c r="D178" i="7"/>
  <c r="C178" i="7"/>
  <c r="B178" i="7"/>
  <c r="H171" i="7"/>
  <c r="G171" i="7"/>
  <c r="F171" i="7"/>
  <c r="E171" i="7"/>
  <c r="D171" i="7"/>
  <c r="C171" i="7"/>
  <c r="B171" i="7"/>
  <c r="H170" i="7"/>
  <c r="G170" i="7"/>
  <c r="F170" i="7"/>
  <c r="E170" i="7"/>
  <c r="D170" i="7"/>
  <c r="C170" i="7"/>
  <c r="B170" i="7"/>
  <c r="H162" i="7"/>
  <c r="G162" i="7"/>
  <c r="F162" i="7"/>
  <c r="E162" i="7"/>
  <c r="D162" i="7"/>
  <c r="C162" i="7"/>
  <c r="B162" i="7"/>
  <c r="H161" i="7"/>
  <c r="G161" i="7"/>
  <c r="F161" i="7"/>
  <c r="E161" i="7"/>
  <c r="D161" i="7"/>
  <c r="C161" i="7"/>
  <c r="B161" i="7"/>
  <c r="H151" i="7"/>
  <c r="G151" i="7"/>
  <c r="F151" i="7"/>
  <c r="E151" i="7"/>
  <c r="D151" i="7"/>
  <c r="C151" i="7"/>
  <c r="B151" i="7"/>
  <c r="H150" i="7"/>
  <c r="G150" i="7"/>
  <c r="F150" i="7"/>
  <c r="E150" i="7"/>
  <c r="D150" i="7"/>
  <c r="C150" i="7"/>
  <c r="B150" i="7"/>
  <c r="H116" i="7"/>
  <c r="G116" i="7"/>
  <c r="F116" i="7"/>
  <c r="E116" i="7"/>
  <c r="D116" i="7"/>
  <c r="C116" i="7"/>
  <c r="B116" i="7"/>
  <c r="H115" i="7"/>
  <c r="G115" i="7"/>
  <c r="F115" i="7"/>
  <c r="E115" i="7"/>
  <c r="D115" i="7"/>
  <c r="C115" i="7"/>
  <c r="B115" i="7"/>
  <c r="H97" i="7"/>
  <c r="G97" i="7"/>
  <c r="F97" i="7"/>
  <c r="E97" i="7"/>
  <c r="D97" i="7"/>
  <c r="C97" i="7"/>
  <c r="B97" i="7"/>
  <c r="H96" i="7"/>
  <c r="G96" i="7"/>
  <c r="F96" i="7"/>
  <c r="E96" i="7"/>
  <c r="D96" i="7"/>
  <c r="C96" i="7"/>
  <c r="B96" i="7"/>
  <c r="H73" i="7"/>
  <c r="G73" i="7"/>
  <c r="F73" i="7"/>
  <c r="E73" i="7"/>
  <c r="D73" i="7"/>
  <c r="C73" i="7"/>
  <c r="B73" i="7"/>
  <c r="H72" i="7"/>
  <c r="G72" i="7"/>
  <c r="F72" i="7"/>
  <c r="E72" i="7"/>
  <c r="D72" i="7"/>
  <c r="C72" i="7"/>
  <c r="B72" i="7"/>
  <c r="H59" i="7"/>
  <c r="G59" i="7"/>
  <c r="F59" i="7"/>
  <c r="E59" i="7"/>
  <c r="D59" i="7"/>
  <c r="C59" i="7"/>
  <c r="B59" i="7"/>
  <c r="H58" i="7"/>
  <c r="G58" i="7"/>
  <c r="F58" i="7"/>
  <c r="E58" i="7"/>
  <c r="D58" i="7"/>
  <c r="C58" i="7"/>
  <c r="B58" i="7"/>
  <c r="H51" i="7"/>
  <c r="G51" i="7"/>
  <c r="F51" i="7"/>
  <c r="E51" i="7"/>
  <c r="D51" i="7"/>
  <c r="C51" i="7"/>
  <c r="B51" i="7"/>
  <c r="H50" i="7"/>
  <c r="G50" i="7"/>
  <c r="F50" i="7"/>
  <c r="E50" i="7"/>
  <c r="D50" i="7"/>
  <c r="C50" i="7"/>
  <c r="B50" i="7"/>
  <c r="H30" i="7"/>
  <c r="G30" i="7"/>
  <c r="F30" i="7"/>
  <c r="E30" i="7"/>
  <c r="D30" i="7"/>
  <c r="C30" i="7"/>
  <c r="B30" i="7"/>
  <c r="H29" i="7"/>
  <c r="G29" i="7"/>
  <c r="F29" i="7"/>
  <c r="E29" i="7"/>
  <c r="D29" i="7"/>
  <c r="C29" i="7"/>
  <c r="B29" i="7"/>
  <c r="H16" i="7"/>
  <c r="G16" i="7"/>
  <c r="F16" i="7"/>
  <c r="E16" i="7"/>
  <c r="D16" i="7"/>
  <c r="C16" i="7"/>
  <c r="B16" i="7"/>
  <c r="H15" i="7"/>
  <c r="G15" i="7"/>
  <c r="F15" i="7"/>
  <c r="D15" i="7"/>
  <c r="C15" i="7"/>
  <c r="B15" i="7"/>
  <c r="H6" i="7"/>
  <c r="G6" i="7"/>
  <c r="F6" i="7"/>
  <c r="E6" i="7"/>
  <c r="D6" i="7"/>
  <c r="C6" i="7"/>
  <c r="B6" i="7"/>
  <c r="H5" i="7"/>
  <c r="G5" i="7"/>
  <c r="F5" i="7"/>
  <c r="E5" i="7"/>
  <c r="D5" i="7"/>
  <c r="C5" i="7"/>
  <c r="B5" i="7"/>
  <c r="M3" i="7"/>
  <c r="H161" i="6"/>
  <c r="C169" i="6"/>
  <c r="D169" i="6"/>
  <c r="E169" i="6"/>
  <c r="F169" i="6"/>
  <c r="G169" i="6"/>
  <c r="H169" i="6"/>
  <c r="B169" i="6"/>
  <c r="C161" i="6"/>
  <c r="D161" i="6"/>
  <c r="E161" i="6"/>
  <c r="F161" i="6"/>
  <c r="G161" i="6"/>
  <c r="B161" i="6"/>
  <c r="C153" i="6"/>
  <c r="D153" i="6"/>
  <c r="E153" i="6"/>
  <c r="F153" i="6"/>
  <c r="G153" i="6"/>
  <c r="H153" i="6"/>
  <c r="B153" i="6"/>
  <c r="C144" i="6"/>
  <c r="D144" i="6"/>
  <c r="E144" i="6"/>
  <c r="F144" i="6"/>
  <c r="G144" i="6"/>
  <c r="H144" i="6"/>
  <c r="B144" i="6"/>
  <c r="C133" i="6"/>
  <c r="D133" i="6"/>
  <c r="E133" i="6"/>
  <c r="F133" i="6"/>
  <c r="G133" i="6"/>
  <c r="H133" i="6"/>
  <c r="B133" i="6"/>
  <c r="C119" i="6"/>
  <c r="D119" i="6"/>
  <c r="E119" i="6"/>
  <c r="F119" i="6"/>
  <c r="G119" i="6"/>
  <c r="H119" i="6"/>
  <c r="B119" i="6"/>
  <c r="C110" i="6"/>
  <c r="D110" i="6"/>
  <c r="E110" i="6"/>
  <c r="F110" i="6"/>
  <c r="G110" i="6"/>
  <c r="H110" i="6"/>
  <c r="B110" i="6"/>
  <c r="C100" i="6"/>
  <c r="D100" i="6"/>
  <c r="E100" i="6"/>
  <c r="F100" i="6"/>
  <c r="G100" i="6"/>
  <c r="H100" i="6"/>
  <c r="B100" i="6"/>
  <c r="C92" i="6"/>
  <c r="D92" i="6"/>
  <c r="E92" i="6"/>
  <c r="F92" i="6"/>
  <c r="G92" i="6"/>
  <c r="H92" i="6"/>
  <c r="B92" i="6"/>
  <c r="B60" i="6"/>
  <c r="C60" i="6"/>
  <c r="D60" i="6"/>
  <c r="E60" i="6"/>
  <c r="F60" i="6"/>
  <c r="G60" i="6"/>
  <c r="H60" i="6"/>
  <c r="B39" i="6"/>
  <c r="C39" i="6"/>
  <c r="D39" i="6"/>
  <c r="E39" i="6"/>
  <c r="F39" i="6"/>
  <c r="G39" i="6"/>
  <c r="H39" i="6"/>
  <c r="C20" i="6"/>
  <c r="D20" i="6"/>
  <c r="E20" i="6"/>
  <c r="F20" i="6"/>
  <c r="G20" i="6"/>
  <c r="H20" i="6"/>
  <c r="B20" i="6"/>
  <c r="B25" i="5"/>
  <c r="C53" i="5"/>
  <c r="D53" i="5"/>
  <c r="E53" i="5"/>
  <c r="F53" i="5"/>
  <c r="G53" i="5"/>
  <c r="H53" i="5"/>
  <c r="B53" i="5"/>
  <c r="C36" i="5"/>
  <c r="D36" i="5"/>
  <c r="E36" i="5"/>
  <c r="F36" i="5"/>
  <c r="G36" i="5"/>
  <c r="H36" i="5"/>
  <c r="B36" i="5"/>
  <c r="H25" i="5"/>
  <c r="C25" i="5"/>
  <c r="D25" i="5"/>
  <c r="E25" i="5"/>
  <c r="F25" i="5"/>
  <c r="G25" i="5"/>
  <c r="C15" i="5"/>
  <c r="D15" i="5"/>
  <c r="E15" i="5"/>
  <c r="F15" i="5"/>
  <c r="G15" i="5"/>
  <c r="H15" i="5"/>
  <c r="B15" i="5"/>
  <c r="G22" i="4"/>
  <c r="H22" i="4"/>
  <c r="C22" i="4"/>
  <c r="D22" i="4"/>
  <c r="E22" i="4"/>
  <c r="F22" i="4"/>
  <c r="B22" i="4"/>
  <c r="C14" i="4"/>
  <c r="D14" i="4"/>
  <c r="E14" i="4"/>
  <c r="F14" i="4"/>
  <c r="G14" i="4"/>
  <c r="H14" i="4"/>
  <c r="B14" i="4"/>
  <c r="C5" i="4"/>
  <c r="D5" i="4"/>
  <c r="E5" i="4"/>
  <c r="F5" i="4"/>
  <c r="G5" i="4"/>
  <c r="H5" i="4"/>
  <c r="B5" i="4"/>
  <c r="C206" i="3"/>
  <c r="D206" i="3"/>
  <c r="E206" i="3"/>
  <c r="F206" i="3"/>
  <c r="G206" i="3"/>
  <c r="H206" i="3"/>
  <c r="B206" i="3"/>
  <c r="C197" i="3"/>
  <c r="D197" i="3"/>
  <c r="E197" i="3"/>
  <c r="F197" i="3"/>
  <c r="G197" i="3"/>
  <c r="H197" i="3"/>
  <c r="B197" i="3"/>
  <c r="C187" i="3"/>
  <c r="D187" i="3"/>
  <c r="E187" i="3"/>
  <c r="F187" i="3"/>
  <c r="G187" i="3"/>
  <c r="H187" i="3"/>
  <c r="B187" i="3"/>
  <c r="C177" i="3"/>
  <c r="D177" i="3"/>
  <c r="E177" i="3"/>
  <c r="F177" i="3"/>
  <c r="G177" i="3"/>
  <c r="H177" i="3"/>
  <c r="B177" i="3"/>
  <c r="C164" i="3"/>
  <c r="D164" i="3"/>
  <c r="E164" i="3"/>
  <c r="F164" i="3"/>
  <c r="G164" i="3"/>
  <c r="H164" i="3"/>
  <c r="B164" i="3"/>
  <c r="G128" i="3"/>
  <c r="H128" i="3"/>
  <c r="C128" i="3"/>
  <c r="D128" i="3"/>
  <c r="E128" i="3"/>
  <c r="F128" i="3"/>
  <c r="B128" i="3"/>
  <c r="H95" i="3"/>
  <c r="C95" i="3"/>
  <c r="D95" i="3"/>
  <c r="E95" i="3"/>
  <c r="F95" i="3"/>
  <c r="G95" i="3"/>
  <c r="B95" i="3"/>
  <c r="C74" i="3"/>
  <c r="D74" i="3"/>
  <c r="E74" i="3"/>
  <c r="F74" i="3"/>
  <c r="G74" i="3"/>
  <c r="H74" i="3"/>
  <c r="B74" i="3"/>
  <c r="C51" i="3"/>
  <c r="D51" i="3"/>
  <c r="E51" i="3"/>
  <c r="F51" i="3"/>
  <c r="G51" i="3"/>
  <c r="H51" i="3"/>
  <c r="B51" i="3"/>
  <c r="C30" i="3"/>
  <c r="D30" i="3"/>
  <c r="E30" i="3"/>
  <c r="F30" i="3"/>
  <c r="G30" i="3"/>
  <c r="H30" i="3"/>
  <c r="B30" i="3"/>
  <c r="D15" i="2"/>
  <c r="H15" i="2"/>
  <c r="C15" i="2"/>
  <c r="E15" i="2"/>
  <c r="F15" i="2"/>
  <c r="G15" i="2"/>
  <c r="B15" i="2"/>
  <c r="B13" i="1"/>
  <c r="C5" i="1"/>
  <c r="B5" i="1"/>
  <c r="D5" i="1"/>
  <c r="E5" i="1"/>
  <c r="F5" i="1"/>
  <c r="G5" i="1"/>
  <c r="H5" i="1"/>
  <c r="B6" i="1"/>
  <c r="C6" i="1"/>
  <c r="D6" i="1"/>
  <c r="E6" i="1"/>
  <c r="F6" i="1"/>
  <c r="G6" i="1"/>
  <c r="H6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</calcChain>
</file>

<file path=xl/sharedStrings.xml><?xml version="1.0" encoding="utf-8"?>
<sst xmlns="http://schemas.openxmlformats.org/spreadsheetml/2006/main" count="1244" uniqueCount="581">
  <si>
    <t>LMRL</t>
  </si>
  <si>
    <t>LAV 229</t>
  </si>
  <si>
    <t>LAV 230</t>
  </si>
  <si>
    <t>0,998*</t>
  </si>
  <si>
    <t>MOY</t>
  </si>
  <si>
    <t>NB</t>
  </si>
  <si>
    <t>BRT2 2881</t>
  </si>
  <si>
    <t>LP3</t>
  </si>
  <si>
    <t>HCM3</t>
  </si>
  <si>
    <t>ANGLE</t>
  </si>
  <si>
    <t>HSM</t>
  </si>
  <si>
    <t>SND 1651</t>
  </si>
  <si>
    <t>SND 1652</t>
  </si>
  <si>
    <t>SND 1653</t>
  </si>
  <si>
    <t>SND 1654</t>
  </si>
  <si>
    <t>SND 1655</t>
  </si>
  <si>
    <t>SND 1656</t>
  </si>
  <si>
    <t>SND 1657</t>
  </si>
  <si>
    <t>SND 1658</t>
  </si>
  <si>
    <t>SND 1659</t>
  </si>
  <si>
    <t>SND 1660</t>
  </si>
  <si>
    <t>SND 1661</t>
  </si>
  <si>
    <t>SND 1662</t>
  </si>
  <si>
    <t>DAM1 20</t>
  </si>
  <si>
    <t>DAM1 21</t>
  </si>
  <si>
    <t>DAM1 22</t>
  </si>
  <si>
    <t>DAM1 23</t>
  </si>
  <si>
    <t>DAM1 24</t>
  </si>
  <si>
    <t>DAM1 25</t>
  </si>
  <si>
    <t>DAM1 26</t>
  </si>
  <si>
    <t>DAM1 27</t>
  </si>
  <si>
    <t>DAM1 28</t>
  </si>
  <si>
    <t>DAM1 29</t>
  </si>
  <si>
    <t>DAM1 30</t>
  </si>
  <si>
    <t>DAM1 31</t>
  </si>
  <si>
    <t>DAM1 32</t>
  </si>
  <si>
    <t>DAM1 33</t>
  </si>
  <si>
    <t>DAM1 34</t>
  </si>
  <si>
    <t>DAM1 35</t>
  </si>
  <si>
    <t>DAM1 36</t>
  </si>
  <si>
    <t>DAM1 37</t>
  </si>
  <si>
    <t>DAM1 38</t>
  </si>
  <si>
    <t>DAM1 268</t>
  </si>
  <si>
    <t>DAM1 271</t>
  </si>
  <si>
    <t>DAM1 272</t>
  </si>
  <si>
    <t>DAM1 273</t>
  </si>
  <si>
    <t>DAM1 274</t>
  </si>
  <si>
    <t>DAM1 275</t>
  </si>
  <si>
    <t>DAM1 276</t>
  </si>
  <si>
    <t>DAM1 277</t>
  </si>
  <si>
    <t>ESC 1293</t>
  </si>
  <si>
    <t>ESC 1294</t>
  </si>
  <si>
    <t>ESC 1304</t>
  </si>
  <si>
    <t>ESC 1300</t>
  </si>
  <si>
    <t>ESC 1356</t>
  </si>
  <si>
    <t>ESC 1353</t>
  </si>
  <si>
    <t>ESC 1299</t>
  </si>
  <si>
    <t>ESC 1361</t>
  </si>
  <si>
    <t>ESC 1352</t>
  </si>
  <si>
    <t>ESC 1354</t>
  </si>
  <si>
    <t>ESC 1307</t>
  </si>
  <si>
    <t>ESC 1302</t>
  </si>
  <si>
    <t>ESC 1298</t>
  </si>
  <si>
    <t>ESC 1301</t>
  </si>
  <si>
    <t>ECS 1271</t>
  </si>
  <si>
    <t>ESC 1286</t>
  </si>
  <si>
    <t>ESC 1267</t>
  </si>
  <si>
    <t>ESC 1285</t>
  </si>
  <si>
    <t>ESC 1268</t>
  </si>
  <si>
    <t>ESC 1269</t>
  </si>
  <si>
    <t>ESC 1280</t>
  </si>
  <si>
    <t>ESC 1275</t>
  </si>
  <si>
    <t>ESC 1281</t>
  </si>
  <si>
    <t>ESC 1274</t>
  </si>
  <si>
    <t>ESC 1270</t>
  </si>
  <si>
    <t>ESC 1277</t>
  </si>
  <si>
    <t>ECC 3091</t>
  </si>
  <si>
    <t>ECC 3092</t>
  </si>
  <si>
    <t>ECC 3093</t>
  </si>
  <si>
    <t>ECC 3094</t>
  </si>
  <si>
    <t>DAM2 01</t>
  </si>
  <si>
    <t>DAM2 02</t>
  </si>
  <si>
    <t>DAM2 03</t>
  </si>
  <si>
    <t>DAM2 04</t>
  </si>
  <si>
    <t>DAM2 05</t>
  </si>
  <si>
    <t>DAM2 06</t>
  </si>
  <si>
    <t>DAM2 07</t>
  </si>
  <si>
    <t>DAM2 08</t>
  </si>
  <si>
    <t>DAM2 09</t>
  </si>
  <si>
    <t>DAM2 10</t>
  </si>
  <si>
    <t>DAM2 11</t>
  </si>
  <si>
    <t>DAM2 12</t>
  </si>
  <si>
    <t>DAM2 13</t>
  </si>
  <si>
    <t>DAM2 14</t>
  </si>
  <si>
    <t>ROS2 135</t>
  </si>
  <si>
    <t>ROS2 133</t>
  </si>
  <si>
    <t>ROS2 151</t>
  </si>
  <si>
    <t>ROS2 132</t>
  </si>
  <si>
    <t>ROS2 148</t>
  </si>
  <si>
    <t>ROS2 128</t>
  </si>
  <si>
    <t>ROS2 346</t>
  </si>
  <si>
    <t>ROS2 141</t>
  </si>
  <si>
    <t>ROS2 131</t>
  </si>
  <si>
    <t>ROS2 140</t>
  </si>
  <si>
    <t>ROS2 152</t>
  </si>
  <si>
    <t>ROS2 165</t>
  </si>
  <si>
    <t>ROS2 129</t>
  </si>
  <si>
    <t>ROS2 197</t>
  </si>
  <si>
    <t>ROS2 156</t>
  </si>
  <si>
    <t>RSO2 153</t>
  </si>
  <si>
    <t>ROS2 349</t>
  </si>
  <si>
    <t>ROS2 41</t>
  </si>
  <si>
    <t>ROS2 199</t>
  </si>
  <si>
    <t>ROS2 339</t>
  </si>
  <si>
    <t>ROS2 137</t>
  </si>
  <si>
    <t>ROS2 127</t>
  </si>
  <si>
    <t>ROS2 139</t>
  </si>
  <si>
    <t>ROS2 130</t>
  </si>
  <si>
    <t>ROS2 167</t>
  </si>
  <si>
    <t>ROS2 340</t>
  </si>
  <si>
    <t>ROS1 400</t>
  </si>
  <si>
    <t>ROS1 405</t>
  </si>
  <si>
    <t>ROS1 408</t>
  </si>
  <si>
    <t>ROS1 427</t>
  </si>
  <si>
    <t>ROS1 423</t>
  </si>
  <si>
    <t>ROS1 409</t>
  </si>
  <si>
    <t>ROS1 407</t>
  </si>
  <si>
    <t>ROS1 426</t>
  </si>
  <si>
    <t>ROS1 410</t>
  </si>
  <si>
    <t>ROS1 411</t>
  </si>
  <si>
    <t>ROS1 431</t>
  </si>
  <si>
    <t>ROS1 403</t>
  </si>
  <si>
    <t>ROS1 194</t>
  </si>
  <si>
    <t>ROS1 200</t>
  </si>
  <si>
    <t>ROS1 197</t>
  </si>
  <si>
    <t>ROS1 198</t>
  </si>
  <si>
    <t>ROS1 199</t>
  </si>
  <si>
    <t>ROS1 196</t>
  </si>
  <si>
    <t>ROS1 303</t>
  </si>
  <si>
    <t>ROS1 304</t>
  </si>
  <si>
    <t>ROS1 310</t>
  </si>
  <si>
    <t>ROS1 302</t>
  </si>
  <si>
    <t>ROS1 301</t>
  </si>
  <si>
    <t>ROS1 307</t>
  </si>
  <si>
    <t>ROS1 306</t>
  </si>
  <si>
    <t>ROS1 309</t>
  </si>
  <si>
    <t>ROS1 308</t>
  </si>
  <si>
    <t>ROS1 315</t>
  </si>
  <si>
    <t>ROS3 11</t>
  </si>
  <si>
    <t>ROS3 14</t>
  </si>
  <si>
    <t>ROS3 17</t>
  </si>
  <si>
    <t>ROS3 15</t>
  </si>
  <si>
    <t>ROS3 13</t>
  </si>
  <si>
    <t>ROS3 12</t>
  </si>
  <si>
    <t>ROS4 103</t>
  </si>
  <si>
    <t>ROS4 106</t>
  </si>
  <si>
    <t>ROS4 104</t>
  </si>
  <si>
    <t>PAL 59</t>
  </si>
  <si>
    <t>PAL 61</t>
  </si>
  <si>
    <t>PAL 63</t>
  </si>
  <si>
    <t>PAL 60</t>
  </si>
  <si>
    <t>PAL 62</t>
  </si>
  <si>
    <t>Robiacina lavergnensis</t>
  </si>
  <si>
    <t>Robiacina  minuta</t>
  </si>
  <si>
    <t>Oxacron courtoisii</t>
  </si>
  <si>
    <t>Paroxacron valdense</t>
  </si>
  <si>
    <t>Ooxacron courtoisii</t>
  </si>
  <si>
    <t>TAB 321</t>
  </si>
  <si>
    <t>TAB 322</t>
  </si>
  <si>
    <t>COY1/2 44</t>
  </si>
  <si>
    <t>COY1/2 45</t>
  </si>
  <si>
    <t>PEC 66</t>
  </si>
  <si>
    <t>ABL1 1465</t>
  </si>
  <si>
    <t>ABL1 1458</t>
  </si>
  <si>
    <t>ABL1 1464</t>
  </si>
  <si>
    <t>ABL1 1459</t>
  </si>
  <si>
    <t>ABL1 1461</t>
  </si>
  <si>
    <t>ABL1 1462</t>
  </si>
  <si>
    <t>ABL1 1463</t>
  </si>
  <si>
    <t>ABL1 1497</t>
  </si>
  <si>
    <t>ABL1 1500</t>
  </si>
  <si>
    <t>ABL1 1492</t>
  </si>
  <si>
    <t>ABL1 1787</t>
  </si>
  <si>
    <t>ABL1 1794</t>
  </si>
  <si>
    <t>ABL1 1479</t>
  </si>
  <si>
    <t>ABL1 1485</t>
  </si>
  <si>
    <t>ABL1 1460</t>
  </si>
  <si>
    <t>RAV 1023</t>
  </si>
  <si>
    <t>RAV 1022</t>
  </si>
  <si>
    <t>RAV 1019</t>
  </si>
  <si>
    <t>RAV 1021</t>
  </si>
  <si>
    <t>RAV 1027</t>
  </si>
  <si>
    <t>RAV 1026</t>
  </si>
  <si>
    <t>RAV 1025</t>
  </si>
  <si>
    <t>RAV 1020</t>
  </si>
  <si>
    <t>RAV 1017</t>
  </si>
  <si>
    <t>RAV 1018</t>
  </si>
  <si>
    <t>RAV 1038</t>
  </si>
  <si>
    <t>RAV 1037</t>
  </si>
  <si>
    <t>RAV 1040</t>
  </si>
  <si>
    <t>Plesiomeryx cadurcensis</t>
  </si>
  <si>
    <t>DIAS P/2-P/3</t>
  </si>
  <si>
    <t>DIAS P/2-P/1</t>
  </si>
  <si>
    <t>PLA2 1162</t>
  </si>
  <si>
    <t>PLA2 1169</t>
  </si>
  <si>
    <t>PLA2 1173</t>
  </si>
  <si>
    <t>PLA2 1174</t>
  </si>
  <si>
    <t>PLA2 1175</t>
  </si>
  <si>
    <t>PLA2 1176</t>
  </si>
  <si>
    <t>PLA2 1177</t>
  </si>
  <si>
    <t>PLA2 1266</t>
  </si>
  <si>
    <t>PLA2 1275</t>
  </si>
  <si>
    <t>PLA2 1274</t>
  </si>
  <si>
    <t>PLA2 1277</t>
  </si>
  <si>
    <t>PLA2 1278</t>
  </si>
  <si>
    <t>PLA2 1279</t>
  </si>
  <si>
    <t>PLA2 1254</t>
  </si>
  <si>
    <t>PLA2 1259</t>
  </si>
  <si>
    <t>PLA2 1247</t>
  </si>
  <si>
    <t>PLA2 1253</t>
  </si>
  <si>
    <t>PLA2 1170</t>
  </si>
  <si>
    <t>PLA2 1172</t>
  </si>
  <si>
    <t>PLA2 1171</t>
  </si>
  <si>
    <t>PLA2 1243</t>
  </si>
  <si>
    <t>PLA2 1244</t>
  </si>
  <si>
    <t>PLA2 1231</t>
  </si>
  <si>
    <t>PLA2 1233</t>
  </si>
  <si>
    <t>PLA2 1229</t>
  </si>
  <si>
    <t>PLA2 1237</t>
  </si>
  <si>
    <t>PLA2 1224</t>
  </si>
  <si>
    <t>PLA2 1221</t>
  </si>
  <si>
    <t>PLA2 1228</t>
  </si>
  <si>
    <t>MGT  100</t>
  </si>
  <si>
    <t>MGT 101</t>
  </si>
  <si>
    <t>MGT 129</t>
  </si>
  <si>
    <t>MGT 136</t>
  </si>
  <si>
    <t>MGT 135</t>
  </si>
  <si>
    <t>MGT 151</t>
  </si>
  <si>
    <t>MGT 140</t>
  </si>
  <si>
    <t>MGT 154</t>
  </si>
  <si>
    <t>MGT 143</t>
  </si>
  <si>
    <t>MGT 3203</t>
  </si>
  <si>
    <t>MGT 3202</t>
  </si>
  <si>
    <t>MGT 221</t>
  </si>
  <si>
    <t>MGT 195</t>
  </si>
  <si>
    <t>MGT 104</t>
  </si>
  <si>
    <t>MGT 131</t>
  </si>
  <si>
    <t>MGT 3208</t>
  </si>
  <si>
    <t>MGT 249</t>
  </si>
  <si>
    <t>MGT 103</t>
  </si>
  <si>
    <t>MGT 109</t>
  </si>
  <si>
    <t>MGT 116</t>
  </si>
  <si>
    <t>MGT 115</t>
  </si>
  <si>
    <t>MGT 112</t>
  </si>
  <si>
    <t>MGT 114</t>
  </si>
  <si>
    <t>MGT 108</t>
  </si>
  <si>
    <t>MGT 117</t>
  </si>
  <si>
    <t>MGT 100</t>
  </si>
  <si>
    <t>MGT 118</t>
  </si>
  <si>
    <t>MGT 105</t>
  </si>
  <si>
    <t>MGT 26</t>
  </si>
  <si>
    <t>MGT 124</t>
  </si>
  <si>
    <t>MGT 127</t>
  </si>
  <si>
    <t>MGT 130</t>
  </si>
  <si>
    <t>MGT 138</t>
  </si>
  <si>
    <t>MGT 155</t>
  </si>
  <si>
    <t>MGT 3193</t>
  </si>
  <si>
    <t>MGT 3195</t>
  </si>
  <si>
    <t>MGT 3183</t>
  </si>
  <si>
    <t>MGT 231</t>
  </si>
  <si>
    <t>MGT 3187</t>
  </si>
  <si>
    <t>MGT 132</t>
  </si>
  <si>
    <t>MGT 3194</t>
  </si>
  <si>
    <t>MGT 3206</t>
  </si>
  <si>
    <t>MGT 3207</t>
  </si>
  <si>
    <t>CAT 5341</t>
  </si>
  <si>
    <t>CAT 5347</t>
  </si>
  <si>
    <t>CAT 5327</t>
  </si>
  <si>
    <t>CAT 5325</t>
  </si>
  <si>
    <t>CAT 5324</t>
  </si>
  <si>
    <t>CAT 5319</t>
  </si>
  <si>
    <t>CAT 5336</t>
  </si>
  <si>
    <t>CAT 5594</t>
  </si>
  <si>
    <t>CAT 5598</t>
  </si>
  <si>
    <t>CAT 5349</t>
  </si>
  <si>
    <t>CAT 5593</t>
  </si>
  <si>
    <t>CAT 5595</t>
  </si>
  <si>
    <t>CAT 5326</t>
  </si>
  <si>
    <t>DAM3 79</t>
  </si>
  <si>
    <t>DAM3 78</t>
  </si>
  <si>
    <t>DAM3 128</t>
  </si>
  <si>
    <t>DAM3 152</t>
  </si>
  <si>
    <t>Plesiomeryx  cadurcensis</t>
  </si>
  <si>
    <t>Plesiomeryx huerzeleri</t>
  </si>
  <si>
    <t>Caenomeryx procommunis</t>
  </si>
  <si>
    <t>Caenomeryx filholi</t>
  </si>
  <si>
    <t xml:space="preserve">ROQ2 394 </t>
  </si>
  <si>
    <t>ROQ2 391</t>
  </si>
  <si>
    <t>ROQ2 375</t>
  </si>
  <si>
    <t>ROQ2 374</t>
  </si>
  <si>
    <t>ROQ2 378</t>
  </si>
  <si>
    <t>ROQ2 371</t>
  </si>
  <si>
    <t>ROQ2 369</t>
  </si>
  <si>
    <t>ROQ2 341</t>
  </si>
  <si>
    <t>ROQ2 373</t>
  </si>
  <si>
    <t>ROQ2 345</t>
  </si>
  <si>
    <t>ROQ2 383</t>
  </si>
  <si>
    <t>ROQ2 342</t>
  </si>
  <si>
    <t>ROQ2 2</t>
  </si>
  <si>
    <t>ROQ2 367</t>
  </si>
  <si>
    <t>ROQ2 943</t>
  </si>
  <si>
    <t>ROQ2 376</t>
  </si>
  <si>
    <t>ROQ2 364</t>
  </si>
  <si>
    <t>ROQ2 340</t>
  </si>
  <si>
    <t>ROQ2 392</t>
  </si>
  <si>
    <t>ROQ2 344</t>
  </si>
  <si>
    <t>ROQ2 382</t>
  </si>
  <si>
    <t>ROQ2 346</t>
  </si>
  <si>
    <t>ROQ2 347</t>
  </si>
  <si>
    <t>ROQ2 381</t>
  </si>
  <si>
    <t>ROQ2 362</t>
  </si>
  <si>
    <t>PCT 368</t>
  </si>
  <si>
    <t>PCT 386</t>
  </si>
  <si>
    <t>PCT 385</t>
  </si>
  <si>
    <t>PCT 370</t>
  </si>
  <si>
    <t>PCT 1242</t>
  </si>
  <si>
    <t>PCT 367</t>
  </si>
  <si>
    <t>PCT 366</t>
  </si>
  <si>
    <t>PCT 364</t>
  </si>
  <si>
    <t>PCT 484</t>
  </si>
  <si>
    <t>PCT 489</t>
  </si>
  <si>
    <t>PCT 485</t>
  </si>
  <si>
    <t>PCT 491</t>
  </si>
  <si>
    <t>PCT 363</t>
  </si>
  <si>
    <t>PCT 493</t>
  </si>
  <si>
    <t>PCT 488</t>
  </si>
  <si>
    <t>PCT 490</t>
  </si>
  <si>
    <t>PCT 481</t>
  </si>
  <si>
    <t>PCT 483</t>
  </si>
  <si>
    <t>PCT 915</t>
  </si>
  <si>
    <t>PCT 916</t>
  </si>
  <si>
    <t>PCT 910</t>
  </si>
  <si>
    <t>PCT 904</t>
  </si>
  <si>
    <t>PCT 911</t>
  </si>
  <si>
    <t>PCT 349</t>
  </si>
  <si>
    <t>PCT 344</t>
  </si>
  <si>
    <t>PCT 439</t>
  </si>
  <si>
    <t>PCT 928</t>
  </si>
  <si>
    <t>PCT 441</t>
  </si>
  <si>
    <t>PCT 997</t>
  </si>
  <si>
    <t>PCT 982</t>
  </si>
  <si>
    <t>PCT 302</t>
  </si>
  <si>
    <t>PCT 486</t>
  </si>
  <si>
    <t>PCT 347</t>
  </si>
  <si>
    <t>PCT 346</t>
  </si>
  <si>
    <t>PCT 348</t>
  </si>
  <si>
    <t>PCT 923</t>
  </si>
  <si>
    <t>PCT 930</t>
  </si>
  <si>
    <t>PCT 449</t>
  </si>
  <si>
    <t>PCT 437</t>
  </si>
  <si>
    <t>PCT 453</t>
  </si>
  <si>
    <t>PCT 936</t>
  </si>
  <si>
    <t>PCT 984</t>
  </si>
  <si>
    <t>PCT 440</t>
  </si>
  <si>
    <t>PCT 959</t>
  </si>
  <si>
    <t>PCT 456</t>
  </si>
  <si>
    <t>PCT 482</t>
  </si>
  <si>
    <t>PCT 973</t>
  </si>
  <si>
    <t>PCT 497</t>
  </si>
  <si>
    <t>PCT 446</t>
  </si>
  <si>
    <t>PCT 447</t>
  </si>
  <si>
    <t>PCT 451</t>
  </si>
  <si>
    <t>PCT 450</t>
  </si>
  <si>
    <t>PCT 454</t>
  </si>
  <si>
    <t>PCT 942</t>
  </si>
  <si>
    <t>PCT 932</t>
  </si>
  <si>
    <t>PCT 934</t>
  </si>
  <si>
    <t>PCT 939</t>
  </si>
  <si>
    <t>PCT 946</t>
  </si>
  <si>
    <t>PCT 957</t>
  </si>
  <si>
    <t>PCT 950</t>
  </si>
  <si>
    <t>PCT 958</t>
  </si>
  <si>
    <t>PCT 933</t>
  </si>
  <si>
    <t>PCT 343</t>
  </si>
  <si>
    <t>PCT 198</t>
  </si>
  <si>
    <t>PCT 445</t>
  </si>
  <si>
    <t>PCT 448</t>
  </si>
  <si>
    <t>PCT 444</t>
  </si>
  <si>
    <t>ITD 936</t>
  </si>
  <si>
    <t>ITD 962</t>
  </si>
  <si>
    <t>ITD 937</t>
  </si>
  <si>
    <t>ITD 935</t>
  </si>
  <si>
    <t>ITD 944</t>
  </si>
  <si>
    <t>ITD 942</t>
  </si>
  <si>
    <t>ITD 934</t>
  </si>
  <si>
    <t>ITD 923</t>
  </si>
  <si>
    <t>ITD 940</t>
  </si>
  <si>
    <t>ITD 938</t>
  </si>
  <si>
    <t>ITD 921</t>
  </si>
  <si>
    <t>ITD 922</t>
  </si>
  <si>
    <t>MOU 209</t>
  </si>
  <si>
    <t>MOU 129</t>
  </si>
  <si>
    <t>MOU 168</t>
  </si>
  <si>
    <t>MOU 206</t>
  </si>
  <si>
    <t>MOU 202</t>
  </si>
  <si>
    <t>MOU 140</t>
  </si>
  <si>
    <t>MOU 141</t>
  </si>
  <si>
    <t>MOU 146</t>
  </si>
  <si>
    <t>MOU 152</t>
  </si>
  <si>
    <t>MOU 166</t>
  </si>
  <si>
    <t>MOU 162</t>
  </si>
  <si>
    <t>MOU 210</t>
  </si>
  <si>
    <t>MOU 201</t>
  </si>
  <si>
    <t>MOU 218</t>
  </si>
  <si>
    <t>MOU 143</t>
  </si>
  <si>
    <t>MOU 145</t>
  </si>
  <si>
    <t>MOU 163</t>
  </si>
  <si>
    <t xml:space="preserve"> </t>
  </si>
  <si>
    <r>
      <rPr>
        <b/>
        <i/>
        <sz val="11"/>
        <color rgb="FF000000"/>
        <rFont val="Calibri"/>
        <family val="2"/>
        <scheme val="minor"/>
      </rPr>
      <t>Plesiomeryx</t>
    </r>
    <r>
      <rPr>
        <b/>
        <sz val="11"/>
        <color rgb="FF000000"/>
        <rFont val="Calibri"/>
        <family val="2"/>
        <scheme val="minor"/>
      </rPr>
      <t xml:space="preserve"> sp. 1</t>
    </r>
  </si>
  <si>
    <r>
      <rPr>
        <b/>
        <i/>
        <sz val="11"/>
        <color rgb="FF000000"/>
        <rFont val="Calibri"/>
        <family val="2"/>
        <scheme val="minor"/>
      </rPr>
      <t>Cainotherium</t>
    </r>
    <r>
      <rPr>
        <b/>
        <sz val="11"/>
        <color rgb="FF000000"/>
        <rFont val="Calibri"/>
        <family val="2"/>
        <scheme val="minor"/>
      </rPr>
      <t xml:space="preserve"> sp. 2</t>
    </r>
  </si>
  <si>
    <t>LEB14 535</t>
  </si>
  <si>
    <t>LEB14 534</t>
  </si>
  <si>
    <t>LEB14 519</t>
  </si>
  <si>
    <t>LEB14 520</t>
  </si>
  <si>
    <t>LEB14 521</t>
  </si>
  <si>
    <t>LEB14 522</t>
  </si>
  <si>
    <t>LEB14 523</t>
  </si>
  <si>
    <t>LEB14 528</t>
  </si>
  <si>
    <t>LEB14 529</t>
  </si>
  <si>
    <t>LEB14 530</t>
  </si>
  <si>
    <t>LEB14 531</t>
  </si>
  <si>
    <t>LEB14 532</t>
  </si>
  <si>
    <t>LEB14 518</t>
  </si>
  <si>
    <t>LEB14 525</t>
  </si>
  <si>
    <t>LEB14 527</t>
  </si>
  <si>
    <t>LEB14 526</t>
  </si>
  <si>
    <t>PHA 21</t>
  </si>
  <si>
    <t>PHA 22</t>
  </si>
  <si>
    <t>PHA 23</t>
  </si>
  <si>
    <t>PIP 01</t>
  </si>
  <si>
    <t>GAR 235</t>
  </si>
  <si>
    <t>GAR 237</t>
  </si>
  <si>
    <t xml:space="preserve"> GAR 323</t>
  </si>
  <si>
    <t>GAR 234</t>
  </si>
  <si>
    <t>GAR 240</t>
  </si>
  <si>
    <t>GAR 434</t>
  </si>
  <si>
    <r>
      <rPr>
        <b/>
        <i/>
        <sz val="11"/>
        <color rgb="FF000000"/>
        <rFont val="Calibri"/>
        <family val="2"/>
        <scheme val="minor"/>
      </rPr>
      <t>Plesiomeryx</t>
    </r>
    <r>
      <rPr>
        <b/>
        <sz val="11"/>
        <color rgb="FF000000"/>
        <rFont val="Calibri"/>
        <family val="2"/>
        <scheme val="minor"/>
      </rPr>
      <t xml:space="preserve"> sp. 2</t>
    </r>
  </si>
  <si>
    <t>ESP 528</t>
  </si>
  <si>
    <t>ESP 529</t>
  </si>
  <si>
    <t>ESP 531</t>
  </si>
  <si>
    <t>MPF 1069</t>
  </si>
  <si>
    <t>MPF 1067</t>
  </si>
  <si>
    <t>MPF 1060</t>
  </si>
  <si>
    <t>MPF 1071</t>
  </si>
  <si>
    <t>MPF 4002</t>
  </si>
  <si>
    <t>MPF 4003</t>
  </si>
  <si>
    <t>MPF 1070</t>
  </si>
  <si>
    <t>MPF 1062</t>
  </si>
  <si>
    <t>MPF 1063</t>
  </si>
  <si>
    <t>MPF 1058</t>
  </si>
  <si>
    <t>MPF 1059</t>
  </si>
  <si>
    <t>MPF 4001</t>
  </si>
  <si>
    <t>PDS 3356</t>
  </si>
  <si>
    <t>PDS 3357</t>
  </si>
  <si>
    <t>PDS 3358</t>
  </si>
  <si>
    <t>PDS 3359</t>
  </si>
  <si>
    <t>PDS 3360</t>
  </si>
  <si>
    <t>PDS 3361</t>
  </si>
  <si>
    <t>PDS 3362</t>
  </si>
  <si>
    <t>PDS 3363</t>
  </si>
  <si>
    <t>PDS 3364</t>
  </si>
  <si>
    <t>PDS 3365</t>
  </si>
  <si>
    <t>PDS 3366</t>
  </si>
  <si>
    <t>PDS 3367</t>
  </si>
  <si>
    <t>PDS 3368</t>
  </si>
  <si>
    <t>PDS 3369</t>
  </si>
  <si>
    <t>PDS 3370</t>
  </si>
  <si>
    <t>PDS 3371</t>
  </si>
  <si>
    <t>PDS 3372</t>
  </si>
  <si>
    <t>PDS 3373</t>
  </si>
  <si>
    <t>PDS 3374</t>
  </si>
  <si>
    <t>PDS 3375</t>
  </si>
  <si>
    <t>PDS 3376</t>
  </si>
  <si>
    <t>PDS 3377</t>
  </si>
  <si>
    <t>PDS 3378</t>
  </si>
  <si>
    <t>PDS 3379</t>
  </si>
  <si>
    <t>PDS 3380</t>
  </si>
  <si>
    <t>PDS 3381</t>
  </si>
  <si>
    <t>PDS 3382</t>
  </si>
  <si>
    <t>PDS 3383</t>
  </si>
  <si>
    <t>PDS 3384</t>
  </si>
  <si>
    <t>PDS 3385</t>
  </si>
  <si>
    <t>PDS 3386</t>
  </si>
  <si>
    <t>PDS 3387</t>
  </si>
  <si>
    <t>PDS 3388</t>
  </si>
  <si>
    <t>PDS 1768</t>
  </si>
  <si>
    <t>PDS 1769</t>
  </si>
  <si>
    <t>PDS 1871</t>
  </si>
  <si>
    <t>PDS 1764</t>
  </si>
  <si>
    <t>PDS 1755</t>
  </si>
  <si>
    <t>PDS 1799</t>
  </si>
  <si>
    <t>PDS 1760</t>
  </si>
  <si>
    <t>PDS 1744</t>
  </si>
  <si>
    <t>PDS 1787</t>
  </si>
  <si>
    <t>PDS 1797</t>
  </si>
  <si>
    <t>PDS 1784</t>
  </si>
  <si>
    <t>PDS 1763</t>
  </si>
  <si>
    <t>PDS 1746</t>
  </si>
  <si>
    <t>PDS 1765</t>
  </si>
  <si>
    <t>PDS 1766</t>
  </si>
  <si>
    <t>PDS 1750</t>
  </si>
  <si>
    <t>PDS 1772</t>
  </si>
  <si>
    <t>PDS 1774</t>
  </si>
  <si>
    <t>PDS 1770</t>
  </si>
  <si>
    <t>PDS 1777</t>
  </si>
  <si>
    <t>PDS 1877</t>
  </si>
  <si>
    <t>PFY 4063</t>
  </si>
  <si>
    <t>PFY 4064</t>
  </si>
  <si>
    <t>PFY 4065</t>
  </si>
  <si>
    <t>PFY 4066</t>
  </si>
  <si>
    <t>PFY 4067</t>
  </si>
  <si>
    <t>PFY 4068</t>
  </si>
  <si>
    <t>PFY 4069</t>
  </si>
  <si>
    <t>PFY 4070</t>
  </si>
  <si>
    <t>PFY 4071</t>
  </si>
  <si>
    <t>PFY 4072</t>
  </si>
  <si>
    <t>PFY 4073</t>
  </si>
  <si>
    <t>PFY 4074</t>
  </si>
  <si>
    <t>PFY 4075</t>
  </si>
  <si>
    <t>PFY 4076</t>
  </si>
  <si>
    <t>PFY 4077</t>
  </si>
  <si>
    <t>PFY 4078</t>
  </si>
  <si>
    <t>PFY 4079</t>
  </si>
  <si>
    <t>PFY 4080</t>
  </si>
  <si>
    <t>PFY 4081</t>
  </si>
  <si>
    <t>PFY 4082</t>
  </si>
  <si>
    <t>PFY 4083</t>
  </si>
  <si>
    <t>PFY 4084</t>
  </si>
  <si>
    <t>PFY 4085</t>
  </si>
  <si>
    <t>PFY 4086</t>
  </si>
  <si>
    <t>PFY 4087</t>
  </si>
  <si>
    <t>PFY 4088</t>
  </si>
  <si>
    <t>PFY 4089</t>
  </si>
  <si>
    <t>PFY 4090</t>
  </si>
  <si>
    <t>PFY 4091</t>
  </si>
  <si>
    <t>PFY 4092</t>
  </si>
  <si>
    <t>PFY 4093</t>
  </si>
  <si>
    <t>PFY 4094</t>
  </si>
  <si>
    <t>PFY 4095</t>
  </si>
  <si>
    <t>PFY 4096</t>
  </si>
  <si>
    <t>PFY 2801</t>
  </si>
  <si>
    <t>PFY 2809</t>
  </si>
  <si>
    <t>PFY 2811</t>
  </si>
  <si>
    <t>PFY 2810</t>
  </si>
  <si>
    <t>PFY 2807</t>
  </si>
  <si>
    <t>PFY 2812</t>
  </si>
  <si>
    <t>PFY 2828</t>
  </si>
  <si>
    <t>PFY 2814</t>
  </si>
  <si>
    <t>PFY 2802</t>
  </si>
  <si>
    <t>PFY 2803</t>
  </si>
  <si>
    <t>PFY 2920</t>
  </si>
  <si>
    <t>PFY 2815</t>
  </si>
  <si>
    <t>PFY 2822</t>
  </si>
  <si>
    <t>PFY 2808</t>
  </si>
  <si>
    <t>PFY 4055</t>
  </si>
  <si>
    <t>PFY 4056</t>
  </si>
  <si>
    <t>PFY 4057</t>
  </si>
  <si>
    <t>PFY 4058</t>
  </si>
  <si>
    <t>PFY 4059</t>
  </si>
  <si>
    <t>PFY 4060</t>
  </si>
  <si>
    <t>PFY 4061</t>
  </si>
  <si>
    <t>PFY 4062</t>
  </si>
  <si>
    <t>PFY 4097</t>
  </si>
  <si>
    <t>PFY 4098</t>
  </si>
  <si>
    <t>Caenomeryx  filholi</t>
  </si>
  <si>
    <t>*estimated by isolated lower molars</t>
  </si>
  <si>
    <t>Plesiolmeryx huerzeleri</t>
  </si>
  <si>
    <t>Mean LMRL MP</t>
  </si>
  <si>
    <r>
      <t xml:space="preserve">Plesiomeryx </t>
    </r>
    <r>
      <rPr>
        <sz val="12"/>
        <color theme="1"/>
        <rFont val="Calibri"/>
        <family val="2"/>
        <scheme val="minor"/>
      </rPr>
      <t>sp. 1</t>
    </r>
  </si>
  <si>
    <r>
      <rPr>
        <b/>
        <sz val="12"/>
        <color theme="1"/>
        <rFont val="Calibri"/>
        <family val="2"/>
        <scheme val="minor"/>
      </rPr>
      <t xml:space="preserve">Dataset_S2. </t>
    </r>
    <r>
      <rPr>
        <sz val="12"/>
        <color theme="1"/>
        <rFont val="Calibri"/>
        <family val="2"/>
        <scheme val="minor"/>
      </rPr>
      <t>Cranio-dental measurements of cainotherioid specimens from Quercy localities (SW France) by MP level</t>
    </r>
  </si>
  <si>
    <t>Palembertina  desplasi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</si>
</sst>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3">
    <xf numFmtId="0" fontId="0" fillId="0" borderId="0" xfId="0"/>
    <xf numFmtId="164" fontId="2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0" fillId="0" borderId="0" xfId="0" applyNumberFormat="1"/>
    <xf numFmtId="164" fontId="3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8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3" borderId="26" xfId="0" applyNumberFormat="1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</cellXfs>
  <cellStyles count="2">
    <cellStyle name="Entré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C93AB-6F97-AF4B-8B2D-A99A99B97300}">
  <dimension ref="A1:K28"/>
  <sheetViews>
    <sheetView zoomScaleNormal="100" workbookViewId="0">
      <selection activeCell="A23" sqref="A23"/>
    </sheetView>
  </sheetViews>
  <sheetFormatPr baseColWidth="10" defaultRowHeight="16" x14ac:dyDescent="0.2"/>
  <cols>
    <col min="1" max="1" width="24.33203125" customWidth="1"/>
    <col min="7" max="7" width="12.83203125" customWidth="1"/>
    <col min="8" max="8" width="12.6640625" customWidth="1"/>
    <col min="10" max="10" width="12.6640625" customWidth="1"/>
    <col min="11" max="11" width="22" customWidth="1"/>
  </cols>
  <sheetData>
    <row r="1" spans="1:11" ht="17" thickBot="1" x14ac:dyDescent="0.25">
      <c r="A1" s="53" t="s">
        <v>162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201</v>
      </c>
      <c r="H1" s="20" t="s">
        <v>202</v>
      </c>
      <c r="I1" s="2"/>
      <c r="K1" s="70" t="s">
        <v>577</v>
      </c>
    </row>
    <row r="2" spans="1:11" x14ac:dyDescent="0.2">
      <c r="A2" s="3" t="s">
        <v>1</v>
      </c>
      <c r="B2" s="21"/>
      <c r="C2" s="22">
        <v>0.156</v>
      </c>
      <c r="D2" s="22"/>
      <c r="E2" s="22"/>
      <c r="F2" s="22"/>
      <c r="G2" s="22"/>
      <c r="H2" s="23"/>
      <c r="I2" s="2"/>
      <c r="K2" s="71" t="s">
        <v>162</v>
      </c>
    </row>
    <row r="3" spans="1:11" x14ac:dyDescent="0.2">
      <c r="A3" s="24" t="s">
        <v>2</v>
      </c>
      <c r="B3" s="25"/>
      <c r="C3" s="26">
        <v>0.13400000000000001</v>
      </c>
      <c r="D3" s="26"/>
      <c r="E3" s="26"/>
      <c r="F3" s="26"/>
      <c r="G3" s="26"/>
      <c r="H3" s="27"/>
      <c r="I3" s="2"/>
      <c r="K3" s="72" t="s">
        <v>3</v>
      </c>
    </row>
    <row r="4" spans="1:11" x14ac:dyDescent="0.2">
      <c r="A4" s="24"/>
      <c r="B4" s="25"/>
      <c r="C4" s="26"/>
      <c r="D4" s="26"/>
      <c r="E4" s="26"/>
      <c r="F4" s="26"/>
      <c r="G4" s="26"/>
      <c r="H4" s="27"/>
      <c r="I4" s="2"/>
      <c r="J4" s="2"/>
    </row>
    <row r="5" spans="1:11" x14ac:dyDescent="0.2">
      <c r="A5" s="28" t="s">
        <v>4</v>
      </c>
      <c r="B5" s="25" t="e">
        <f t="shared" ref="B5:H5" si="0">AVERAGE(B2:B3)</f>
        <v>#DIV/0!</v>
      </c>
      <c r="C5" s="26">
        <f t="shared" si="0"/>
        <v>0.14500000000000002</v>
      </c>
      <c r="D5" s="26" t="e">
        <f t="shared" si="0"/>
        <v>#DIV/0!</v>
      </c>
      <c r="E5" s="26" t="e">
        <f t="shared" si="0"/>
        <v>#DIV/0!</v>
      </c>
      <c r="F5" s="26" t="e">
        <f t="shared" si="0"/>
        <v>#DIV/0!</v>
      </c>
      <c r="G5" s="26" t="e">
        <f t="shared" si="0"/>
        <v>#DIV/0!</v>
      </c>
      <c r="H5" s="27" t="e">
        <f t="shared" si="0"/>
        <v>#DIV/0!</v>
      </c>
      <c r="I5" s="2"/>
      <c r="J5" s="2"/>
      <c r="K5" t="s">
        <v>575</v>
      </c>
    </row>
    <row r="6" spans="1:11" ht="17" thickBot="1" x14ac:dyDescent="0.25">
      <c r="A6" s="29" t="s">
        <v>5</v>
      </c>
      <c r="B6" s="30">
        <f t="shared" ref="B6:H6" si="1">COUNT(B2:B3)</f>
        <v>0</v>
      </c>
      <c r="C6" s="31">
        <f t="shared" si="1"/>
        <v>2</v>
      </c>
      <c r="D6" s="31">
        <f t="shared" si="1"/>
        <v>0</v>
      </c>
      <c r="E6" s="31">
        <f t="shared" si="1"/>
        <v>0</v>
      </c>
      <c r="F6" s="31">
        <f t="shared" si="1"/>
        <v>0</v>
      </c>
      <c r="G6" s="31">
        <f t="shared" si="1"/>
        <v>0</v>
      </c>
      <c r="H6" s="32">
        <f t="shared" si="1"/>
        <v>0</v>
      </c>
      <c r="I6" s="2"/>
      <c r="J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7" thickBot="1" x14ac:dyDescent="0.25">
      <c r="A9" s="2"/>
      <c r="B9" s="69"/>
      <c r="C9" s="2"/>
      <c r="D9" s="2"/>
      <c r="E9" s="2"/>
      <c r="F9" s="2"/>
      <c r="G9" s="2"/>
      <c r="H9" s="2"/>
      <c r="I9" s="2"/>
      <c r="J9" s="2"/>
    </row>
    <row r="10" spans="1:11" ht="17" thickBot="1" x14ac:dyDescent="0.25">
      <c r="A10" s="54" t="s">
        <v>163</v>
      </c>
      <c r="B10" s="1" t="s">
        <v>0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201</v>
      </c>
      <c r="H10" s="20" t="s">
        <v>202</v>
      </c>
      <c r="I10" s="2"/>
      <c r="J10" s="2"/>
    </row>
    <row r="11" spans="1:11" x14ac:dyDescent="0.2">
      <c r="A11" s="8" t="s">
        <v>6</v>
      </c>
      <c r="B11" s="26">
        <v>0.98799999999999999</v>
      </c>
      <c r="C11" s="4"/>
      <c r="D11" s="4"/>
      <c r="E11" s="4"/>
      <c r="F11" s="4"/>
      <c r="G11" s="4"/>
      <c r="H11" s="5"/>
      <c r="I11" s="2"/>
      <c r="J11" s="2"/>
    </row>
    <row r="12" spans="1:11" x14ac:dyDescent="0.2">
      <c r="A12" s="9"/>
      <c r="B12" s="26"/>
      <c r="C12" s="4"/>
      <c r="D12" s="4"/>
      <c r="E12" s="4"/>
      <c r="F12" s="4"/>
      <c r="G12" s="4"/>
      <c r="H12" s="5"/>
      <c r="I12" s="2"/>
      <c r="J12" s="2"/>
    </row>
    <row r="13" spans="1:11" x14ac:dyDescent="0.2">
      <c r="A13" s="10" t="s">
        <v>4</v>
      </c>
      <c r="B13" s="26">
        <f t="shared" ref="B13:H13" si="2">AVERAGE(B11)</f>
        <v>0.98799999999999999</v>
      </c>
      <c r="C13" s="4" t="e">
        <f t="shared" si="2"/>
        <v>#DIV/0!</v>
      </c>
      <c r="D13" s="4" t="e">
        <f t="shared" si="2"/>
        <v>#DIV/0!</v>
      </c>
      <c r="E13" s="4" t="e">
        <f t="shared" si="2"/>
        <v>#DIV/0!</v>
      </c>
      <c r="F13" s="4" t="e">
        <f t="shared" si="2"/>
        <v>#DIV/0!</v>
      </c>
      <c r="G13" s="4" t="e">
        <f t="shared" si="2"/>
        <v>#DIV/0!</v>
      </c>
      <c r="H13" s="5" t="e">
        <f t="shared" si="2"/>
        <v>#DIV/0!</v>
      </c>
      <c r="I13" s="2"/>
      <c r="J13" s="2"/>
    </row>
    <row r="14" spans="1:11" ht="17" thickBot="1" x14ac:dyDescent="0.25">
      <c r="A14" s="11" t="s">
        <v>5</v>
      </c>
      <c r="B14" s="31">
        <f t="shared" ref="B14:H14" si="3">COUNT(B11)</f>
        <v>1</v>
      </c>
      <c r="C14" s="6">
        <f t="shared" si="3"/>
        <v>0</v>
      </c>
      <c r="D14" s="6">
        <f t="shared" si="3"/>
        <v>0</v>
      </c>
      <c r="E14" s="6">
        <f t="shared" si="3"/>
        <v>0</v>
      </c>
      <c r="F14" s="6">
        <f t="shared" si="3"/>
        <v>0</v>
      </c>
      <c r="G14" s="6">
        <f t="shared" si="3"/>
        <v>0</v>
      </c>
      <c r="H14" s="7">
        <f t="shared" si="3"/>
        <v>0</v>
      </c>
      <c r="I14" s="2"/>
      <c r="J14" s="2"/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79" t="s">
        <v>579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96397-BB3B-274E-901B-119D2DA52105}">
  <dimension ref="A1:K44"/>
  <sheetViews>
    <sheetView workbookViewId="0">
      <selection activeCell="K49" sqref="K49"/>
    </sheetView>
  </sheetViews>
  <sheetFormatPr baseColWidth="10" defaultRowHeight="16" x14ac:dyDescent="0.2"/>
  <cols>
    <col min="1" max="1" width="23.83203125" customWidth="1"/>
    <col min="7" max="7" width="13.6640625" customWidth="1"/>
    <col min="8" max="8" width="14.5" customWidth="1"/>
    <col min="11" max="11" width="24.33203125" customWidth="1"/>
  </cols>
  <sheetData>
    <row r="1" spans="1:11" ht="17" thickBot="1" x14ac:dyDescent="0.25">
      <c r="A1" s="55" t="s">
        <v>200</v>
      </c>
      <c r="B1" s="18" t="s">
        <v>0</v>
      </c>
      <c r="C1" s="18" t="s">
        <v>7</v>
      </c>
      <c r="D1" s="18" t="s">
        <v>8</v>
      </c>
      <c r="E1" s="18" t="s">
        <v>9</v>
      </c>
      <c r="F1" s="18" t="s">
        <v>10</v>
      </c>
      <c r="G1" s="18" t="s">
        <v>201</v>
      </c>
      <c r="H1" s="19" t="s">
        <v>202</v>
      </c>
      <c r="I1" s="34"/>
      <c r="K1" s="70" t="s">
        <v>577</v>
      </c>
    </row>
    <row r="2" spans="1:11" x14ac:dyDescent="0.2">
      <c r="A2" s="52" t="s">
        <v>447</v>
      </c>
      <c r="B2" s="17"/>
      <c r="C2" s="17"/>
      <c r="D2" s="17"/>
      <c r="E2" s="17"/>
      <c r="F2" s="17"/>
      <c r="G2" s="17"/>
      <c r="H2" s="35"/>
      <c r="I2" s="34"/>
      <c r="K2" s="71" t="s">
        <v>200</v>
      </c>
    </row>
    <row r="3" spans="1:11" x14ac:dyDescent="0.2">
      <c r="A3" s="12" t="s">
        <v>448</v>
      </c>
      <c r="B3" s="17"/>
      <c r="C3" s="17">
        <v>0.159</v>
      </c>
      <c r="D3" s="17"/>
      <c r="E3" s="17"/>
      <c r="F3" s="17"/>
      <c r="G3" s="17"/>
      <c r="H3" s="36"/>
      <c r="I3" s="34"/>
      <c r="K3" s="72">
        <f>AVERAGE(B13,B14)</f>
        <v>1.2689999999999999</v>
      </c>
    </row>
    <row r="4" spans="1:11" x14ac:dyDescent="0.2">
      <c r="A4" s="12" t="s">
        <v>449</v>
      </c>
      <c r="B4" s="17"/>
      <c r="C4" s="17">
        <v>0.14499999999999999</v>
      </c>
      <c r="D4" s="17"/>
      <c r="E4" s="17"/>
      <c r="F4" s="17"/>
      <c r="G4" s="17"/>
      <c r="H4" s="36">
        <v>0.218</v>
      </c>
      <c r="I4" s="34"/>
      <c r="J4" s="15"/>
    </row>
    <row r="5" spans="1:11" x14ac:dyDescent="0.2">
      <c r="A5" s="12"/>
      <c r="B5" s="17"/>
      <c r="C5" s="17"/>
      <c r="D5" s="17"/>
      <c r="E5" s="17"/>
      <c r="F5" s="17"/>
      <c r="G5" s="17"/>
      <c r="H5" s="36"/>
      <c r="I5" s="34"/>
    </row>
    <row r="6" spans="1:11" x14ac:dyDescent="0.2">
      <c r="A6" s="12" t="s">
        <v>4</v>
      </c>
      <c r="B6" s="17" t="e">
        <f>AVERAGE(B2:B4)</f>
        <v>#DIV/0!</v>
      </c>
      <c r="C6" s="17">
        <f t="shared" ref="C6:G6" si="0">AVERAGE(C2:C4)</f>
        <v>0.152</v>
      </c>
      <c r="D6" s="17" t="e">
        <f t="shared" si="0"/>
        <v>#DIV/0!</v>
      </c>
      <c r="E6" s="17" t="e">
        <f t="shared" si="0"/>
        <v>#DIV/0!</v>
      </c>
      <c r="F6" s="17" t="e">
        <f t="shared" si="0"/>
        <v>#DIV/0!</v>
      </c>
      <c r="G6" s="17" t="e">
        <f t="shared" si="0"/>
        <v>#DIV/0!</v>
      </c>
      <c r="H6" s="36">
        <f>AVERAGE(H2:H4)</f>
        <v>0.218</v>
      </c>
      <c r="I6" s="34"/>
    </row>
    <row r="7" spans="1:11" ht="17" thickBot="1" x14ac:dyDescent="0.25">
      <c r="A7" s="37" t="s">
        <v>5</v>
      </c>
      <c r="B7" s="39">
        <f>COUNT(B2:B4)</f>
        <v>0</v>
      </c>
      <c r="C7" s="39">
        <f t="shared" ref="C7:H7" si="1">COUNT(C2:C4)</f>
        <v>2</v>
      </c>
      <c r="D7" s="39">
        <f t="shared" si="1"/>
        <v>0</v>
      </c>
      <c r="E7" s="39">
        <f t="shared" si="1"/>
        <v>0</v>
      </c>
      <c r="F7" s="39">
        <f t="shared" si="1"/>
        <v>0</v>
      </c>
      <c r="G7" s="39">
        <f t="shared" si="1"/>
        <v>0</v>
      </c>
      <c r="H7" s="40">
        <f t="shared" si="1"/>
        <v>1</v>
      </c>
      <c r="I7" s="34"/>
    </row>
    <row r="8" spans="1:11" x14ac:dyDescent="0.2">
      <c r="A8" s="49"/>
      <c r="B8" s="17"/>
      <c r="C8" s="17"/>
      <c r="D8" s="17"/>
      <c r="E8" s="17"/>
      <c r="F8" s="17"/>
      <c r="G8" s="17"/>
      <c r="H8" s="17"/>
      <c r="I8" s="34"/>
    </row>
    <row r="9" spans="1:11" x14ac:dyDescent="0.2">
      <c r="A9" s="49"/>
      <c r="B9" s="17"/>
      <c r="C9" s="17"/>
      <c r="D9" s="17"/>
      <c r="E9" s="17"/>
      <c r="F9" s="17"/>
      <c r="G9" s="17"/>
      <c r="H9" s="17"/>
      <c r="I9" s="34"/>
    </row>
    <row r="10" spans="1:11" ht="17" thickBot="1" x14ac:dyDescent="0.25">
      <c r="A10" s="49"/>
      <c r="B10" s="17"/>
      <c r="C10" s="17"/>
      <c r="D10" s="17"/>
      <c r="E10" s="17"/>
      <c r="F10" s="17"/>
      <c r="G10" s="17"/>
      <c r="H10" s="17"/>
      <c r="I10" s="34"/>
    </row>
    <row r="11" spans="1:11" ht="17" thickBot="1" x14ac:dyDescent="0.25">
      <c r="A11" s="55" t="s">
        <v>200</v>
      </c>
      <c r="B11" s="18" t="s">
        <v>0</v>
      </c>
      <c r="C11" s="18" t="s">
        <v>7</v>
      </c>
      <c r="D11" s="18" t="s">
        <v>8</v>
      </c>
      <c r="E11" s="18" t="s">
        <v>9</v>
      </c>
      <c r="F11" s="18" t="s">
        <v>10</v>
      </c>
      <c r="G11" s="18" t="s">
        <v>201</v>
      </c>
      <c r="H11" s="19" t="s">
        <v>202</v>
      </c>
      <c r="I11" s="34"/>
    </row>
    <row r="12" spans="1:11" x14ac:dyDescent="0.2">
      <c r="A12" s="52" t="s">
        <v>450</v>
      </c>
      <c r="B12" s="17"/>
      <c r="C12" s="17">
        <v>0.14899999999999999</v>
      </c>
      <c r="D12" s="17"/>
      <c r="E12" s="17"/>
      <c r="F12" s="17">
        <v>0.34399999999999997</v>
      </c>
      <c r="G12" s="17"/>
      <c r="H12" s="35">
        <v>0.24099999999999999</v>
      </c>
      <c r="I12" s="34"/>
    </row>
    <row r="13" spans="1:11" x14ac:dyDescent="0.2">
      <c r="A13" s="12" t="s">
        <v>451</v>
      </c>
      <c r="B13" s="17">
        <v>1.2509999999999999</v>
      </c>
      <c r="C13" s="17"/>
      <c r="D13" s="17">
        <v>0.81699999999999995</v>
      </c>
      <c r="E13" s="17">
        <v>120.973</v>
      </c>
      <c r="F13" s="17"/>
      <c r="G13" s="17"/>
      <c r="H13" s="36"/>
      <c r="I13" s="34"/>
    </row>
    <row r="14" spans="1:11" x14ac:dyDescent="0.2">
      <c r="A14" s="12" t="s">
        <v>452</v>
      </c>
      <c r="B14" s="17">
        <v>1.2869999999999999</v>
      </c>
      <c r="C14" s="17"/>
      <c r="D14" s="17">
        <v>0.79500000000000004</v>
      </c>
      <c r="E14" s="17">
        <v>116.346</v>
      </c>
      <c r="F14" s="17"/>
      <c r="G14" s="17"/>
      <c r="H14" s="36"/>
      <c r="I14" s="34"/>
    </row>
    <row r="15" spans="1:11" x14ac:dyDescent="0.2">
      <c r="A15" s="12" t="s">
        <v>453</v>
      </c>
      <c r="B15" s="17"/>
      <c r="C15" s="17">
        <v>0.153</v>
      </c>
      <c r="D15" s="17"/>
      <c r="E15" s="17"/>
      <c r="F15" s="17"/>
      <c r="G15" s="17"/>
      <c r="H15" s="36"/>
      <c r="I15" s="34"/>
    </row>
    <row r="16" spans="1:11" x14ac:dyDescent="0.2">
      <c r="A16" s="12" t="s">
        <v>454</v>
      </c>
      <c r="B16" s="17"/>
      <c r="C16" s="17">
        <v>0.14499999999999999</v>
      </c>
      <c r="D16" s="17"/>
      <c r="E16" s="17"/>
      <c r="F16" s="17"/>
      <c r="G16" s="17"/>
      <c r="H16" s="36">
        <v>0.151</v>
      </c>
      <c r="I16" s="34"/>
    </row>
    <row r="17" spans="1:9" x14ac:dyDescent="0.2">
      <c r="A17" s="12" t="s">
        <v>455</v>
      </c>
      <c r="B17" s="17"/>
      <c r="C17" s="17"/>
      <c r="D17" s="17">
        <v>0.93300000000000005</v>
      </c>
      <c r="E17" s="17">
        <v>116.4</v>
      </c>
      <c r="F17" s="17"/>
      <c r="G17" s="17"/>
      <c r="H17" s="36"/>
      <c r="I17" s="34"/>
    </row>
    <row r="18" spans="1:9" x14ac:dyDescent="0.2">
      <c r="A18" s="12"/>
      <c r="B18" s="17"/>
      <c r="C18" s="17"/>
      <c r="D18" s="17"/>
      <c r="E18" s="17"/>
      <c r="F18" s="17"/>
      <c r="G18" s="17"/>
      <c r="H18" s="36"/>
      <c r="I18" s="34"/>
    </row>
    <row r="19" spans="1:9" x14ac:dyDescent="0.2">
      <c r="A19" s="12" t="s">
        <v>4</v>
      </c>
      <c r="B19" s="17">
        <f>AVERAGE(B12:B17)</f>
        <v>1.2689999999999999</v>
      </c>
      <c r="C19" s="17">
        <f t="shared" ref="C19:G19" si="2">AVERAGE(C12:C17)</f>
        <v>0.14899999999999999</v>
      </c>
      <c r="D19" s="17">
        <f t="shared" si="2"/>
        <v>0.84833333333333327</v>
      </c>
      <c r="E19" s="17">
        <f t="shared" si="2"/>
        <v>117.90633333333335</v>
      </c>
      <c r="F19" s="17">
        <f t="shared" si="2"/>
        <v>0.34399999999999997</v>
      </c>
      <c r="G19" s="17" t="e">
        <f t="shared" si="2"/>
        <v>#DIV/0!</v>
      </c>
      <c r="H19" s="36">
        <f>AVERAGE(H12:H17)</f>
        <v>0.19600000000000001</v>
      </c>
      <c r="I19" s="34"/>
    </row>
    <row r="20" spans="1:9" ht="17" thickBot="1" x14ac:dyDescent="0.25">
      <c r="A20" s="37" t="s">
        <v>5</v>
      </c>
      <c r="B20" s="39">
        <f>COUNT(B12:B17)</f>
        <v>2</v>
      </c>
      <c r="C20" s="39">
        <f t="shared" ref="C20:H20" si="3">COUNT(C12:C17)</f>
        <v>3</v>
      </c>
      <c r="D20" s="39">
        <f t="shared" si="3"/>
        <v>3</v>
      </c>
      <c r="E20" s="39">
        <f t="shared" si="3"/>
        <v>3</v>
      </c>
      <c r="F20" s="39">
        <f t="shared" si="3"/>
        <v>1</v>
      </c>
      <c r="G20" s="39">
        <f t="shared" si="3"/>
        <v>0</v>
      </c>
      <c r="H20" s="40">
        <f t="shared" si="3"/>
        <v>2</v>
      </c>
      <c r="I20" s="34"/>
    </row>
    <row r="21" spans="1:9" x14ac:dyDescent="0.2">
      <c r="A21" s="49"/>
      <c r="B21" s="17"/>
      <c r="C21" s="17"/>
      <c r="D21" s="17"/>
      <c r="E21" s="17"/>
      <c r="F21" s="17"/>
      <c r="G21" s="17"/>
      <c r="H21" s="17"/>
      <c r="I21" s="34"/>
    </row>
    <row r="22" spans="1:9" x14ac:dyDescent="0.2">
      <c r="A22" s="49"/>
      <c r="B22" s="17"/>
      <c r="C22" s="17"/>
      <c r="D22" s="17"/>
      <c r="E22" s="17"/>
      <c r="F22" s="17"/>
      <c r="G22" s="17"/>
      <c r="H22" s="17"/>
      <c r="I22" s="34"/>
    </row>
    <row r="23" spans="1:9" ht="17" thickBot="1" x14ac:dyDescent="0.25">
      <c r="A23" s="49"/>
      <c r="B23" s="17"/>
      <c r="C23" s="17"/>
      <c r="D23" s="17"/>
      <c r="E23" s="17"/>
      <c r="F23" s="17"/>
      <c r="G23" s="17"/>
      <c r="H23" s="17"/>
      <c r="I23" s="34"/>
    </row>
    <row r="24" spans="1:9" ht="17" thickBot="1" x14ac:dyDescent="0.25">
      <c r="A24" s="55" t="s">
        <v>293</v>
      </c>
      <c r="B24" s="18" t="s">
        <v>0</v>
      </c>
      <c r="C24" s="18" t="s">
        <v>7</v>
      </c>
      <c r="D24" s="18" t="s">
        <v>8</v>
      </c>
      <c r="E24" s="18" t="s">
        <v>9</v>
      </c>
      <c r="F24" s="18" t="s">
        <v>10</v>
      </c>
      <c r="G24" s="18" t="s">
        <v>201</v>
      </c>
      <c r="H24" s="19" t="s">
        <v>202</v>
      </c>
      <c r="I24" s="34"/>
    </row>
    <row r="25" spans="1:9" x14ac:dyDescent="0.2">
      <c r="A25" s="52" t="s">
        <v>456</v>
      </c>
      <c r="B25" s="17"/>
      <c r="C25" s="17">
        <v>0.18099999999999999</v>
      </c>
      <c r="D25" s="17"/>
      <c r="E25" s="17"/>
      <c r="F25" s="17">
        <v>0.39600000000000002</v>
      </c>
      <c r="G25" s="17"/>
      <c r="H25" s="35">
        <v>0.22900000000000001</v>
      </c>
      <c r="I25" s="34"/>
    </row>
    <row r="26" spans="1:9" x14ac:dyDescent="0.2">
      <c r="A26" s="12"/>
      <c r="B26" s="17"/>
      <c r="C26" s="17"/>
      <c r="D26" s="17"/>
      <c r="E26" s="17"/>
      <c r="F26" s="17"/>
      <c r="G26" s="17"/>
      <c r="H26" s="36"/>
      <c r="I26" s="34"/>
    </row>
    <row r="27" spans="1:9" x14ac:dyDescent="0.2">
      <c r="A27" s="12" t="s">
        <v>4</v>
      </c>
      <c r="B27" s="17" t="e">
        <f>AVERAGE(B25)</f>
        <v>#DIV/0!</v>
      </c>
      <c r="C27" s="17">
        <f t="shared" ref="C27:G27" si="4">AVERAGE(C25)</f>
        <v>0.18099999999999999</v>
      </c>
      <c r="D27" s="17" t="e">
        <f t="shared" si="4"/>
        <v>#DIV/0!</v>
      </c>
      <c r="E27" s="17" t="e">
        <f t="shared" si="4"/>
        <v>#DIV/0!</v>
      </c>
      <c r="F27" s="17">
        <f t="shared" si="4"/>
        <v>0.39600000000000002</v>
      </c>
      <c r="G27" s="17" t="e">
        <f t="shared" si="4"/>
        <v>#DIV/0!</v>
      </c>
      <c r="H27" s="36">
        <f>AVERAGE(H25)</f>
        <v>0.22900000000000001</v>
      </c>
      <c r="I27" s="34"/>
    </row>
    <row r="28" spans="1:9" ht="17" thickBot="1" x14ac:dyDescent="0.25">
      <c r="A28" s="37" t="s">
        <v>5</v>
      </c>
      <c r="B28" s="39">
        <f>COUNT(B25)</f>
        <v>0</v>
      </c>
      <c r="C28" s="39">
        <f t="shared" ref="C28:H28" si="5">COUNT(C25)</f>
        <v>1</v>
      </c>
      <c r="D28" s="39">
        <f t="shared" si="5"/>
        <v>0</v>
      </c>
      <c r="E28" s="39">
        <f t="shared" si="5"/>
        <v>0</v>
      </c>
      <c r="F28" s="39">
        <f t="shared" si="5"/>
        <v>1</v>
      </c>
      <c r="G28" s="39">
        <f t="shared" si="5"/>
        <v>0</v>
      </c>
      <c r="H28" s="40">
        <f t="shared" si="5"/>
        <v>1</v>
      </c>
      <c r="I28" s="34"/>
    </row>
    <row r="29" spans="1:9" x14ac:dyDescent="0.2">
      <c r="A29" s="49"/>
      <c r="B29" s="17"/>
      <c r="C29" s="17"/>
      <c r="D29" s="17"/>
      <c r="E29" s="17"/>
      <c r="F29" s="17"/>
      <c r="G29" s="17"/>
      <c r="H29" s="17"/>
      <c r="I29" s="34"/>
    </row>
    <row r="30" spans="1:9" x14ac:dyDescent="0.2">
      <c r="A30" s="49"/>
      <c r="B30" s="17"/>
      <c r="C30" s="17"/>
      <c r="D30" s="17"/>
      <c r="E30" s="17"/>
      <c r="F30" s="17"/>
      <c r="G30" s="17"/>
      <c r="H30" s="17"/>
      <c r="I30" s="34"/>
    </row>
    <row r="31" spans="1:9" ht="17" thickBot="1" x14ac:dyDescent="0.25">
      <c r="A31" s="49"/>
      <c r="B31" s="17"/>
      <c r="C31" s="17"/>
      <c r="D31" s="17"/>
      <c r="E31" s="17"/>
      <c r="F31" s="17"/>
      <c r="G31" s="17"/>
      <c r="H31" s="17"/>
      <c r="I31" s="34"/>
    </row>
    <row r="32" spans="1:9" ht="17" thickBot="1" x14ac:dyDescent="0.25">
      <c r="A32" s="55" t="s">
        <v>295</v>
      </c>
      <c r="B32" s="18" t="s">
        <v>0</v>
      </c>
      <c r="C32" s="18" t="s">
        <v>7</v>
      </c>
      <c r="D32" s="18" t="s">
        <v>8</v>
      </c>
      <c r="E32" s="18" t="s">
        <v>9</v>
      </c>
      <c r="F32" s="18" t="s">
        <v>10</v>
      </c>
      <c r="G32" s="18" t="s">
        <v>201</v>
      </c>
      <c r="H32" s="19" t="s">
        <v>202</v>
      </c>
      <c r="I32" s="34"/>
    </row>
    <row r="33" spans="1:9" x14ac:dyDescent="0.2">
      <c r="A33" s="52" t="s">
        <v>457</v>
      </c>
      <c r="B33" s="17">
        <v>1.464</v>
      </c>
      <c r="C33" s="17"/>
      <c r="D33" s="17">
        <v>1.2529999999999999</v>
      </c>
      <c r="E33" s="17">
        <v>104.996</v>
      </c>
      <c r="F33" s="17">
        <v>0.44400000000000001</v>
      </c>
      <c r="G33" s="17"/>
      <c r="H33" s="35">
        <v>0.255</v>
      </c>
      <c r="I33" s="34"/>
    </row>
    <row r="34" spans="1:9" x14ac:dyDescent="0.2">
      <c r="A34" s="12" t="s">
        <v>458</v>
      </c>
      <c r="B34" s="17">
        <v>1.4419999999999999</v>
      </c>
      <c r="C34" s="17"/>
      <c r="D34" s="17"/>
      <c r="E34" s="17"/>
      <c r="F34" s="17"/>
      <c r="G34" s="17"/>
      <c r="H34" s="36"/>
      <c r="I34" s="34"/>
    </row>
    <row r="35" spans="1:9" x14ac:dyDescent="0.2">
      <c r="A35" s="12" t="s">
        <v>459</v>
      </c>
      <c r="B35" s="17">
        <v>1.45</v>
      </c>
      <c r="C35" s="17"/>
      <c r="D35" s="17">
        <v>1.2130000000000001</v>
      </c>
      <c r="E35" s="17">
        <v>112.712</v>
      </c>
      <c r="F35" s="17"/>
      <c r="G35" s="17"/>
      <c r="H35" s="36"/>
      <c r="I35" s="34"/>
    </row>
    <row r="36" spans="1:9" x14ac:dyDescent="0.2">
      <c r="A36" s="12" t="s">
        <v>460</v>
      </c>
      <c r="B36" s="17">
        <v>1.5309999999999999</v>
      </c>
      <c r="C36" s="17"/>
      <c r="D36" s="17"/>
      <c r="E36" s="17">
        <v>112.1</v>
      </c>
      <c r="F36" s="17"/>
      <c r="G36" s="17"/>
      <c r="H36" s="36"/>
      <c r="I36" s="34"/>
    </row>
    <row r="37" spans="1:9" x14ac:dyDescent="0.2">
      <c r="A37" s="12" t="s">
        <v>461</v>
      </c>
      <c r="B37" s="17">
        <v>1.4670000000000001</v>
      </c>
      <c r="C37" s="17"/>
      <c r="D37" s="17"/>
      <c r="E37" s="17">
        <v>108.907</v>
      </c>
      <c r="F37" s="17"/>
      <c r="G37" s="17"/>
      <c r="H37" s="36"/>
      <c r="I37" s="34"/>
    </row>
    <row r="38" spans="1:9" x14ac:dyDescent="0.2">
      <c r="A38" s="12"/>
      <c r="B38" s="17"/>
      <c r="C38" s="17"/>
      <c r="D38" s="17"/>
      <c r="E38" s="17"/>
      <c r="F38" s="17"/>
      <c r="G38" s="17"/>
      <c r="H38" s="36"/>
      <c r="I38" s="34"/>
    </row>
    <row r="39" spans="1:9" x14ac:dyDescent="0.2">
      <c r="A39" s="12" t="s">
        <v>4</v>
      </c>
      <c r="B39" s="17">
        <f>AVERAGE(B33:B37)</f>
        <v>1.4707999999999999</v>
      </c>
      <c r="C39" s="17" t="e">
        <f t="shared" ref="C39:G39" si="6">AVERAGE(C33:C37)</f>
        <v>#DIV/0!</v>
      </c>
      <c r="D39" s="17">
        <f t="shared" si="6"/>
        <v>1.2330000000000001</v>
      </c>
      <c r="E39" s="17">
        <f t="shared" si="6"/>
        <v>109.67874999999999</v>
      </c>
      <c r="F39" s="17">
        <f t="shared" si="6"/>
        <v>0.44400000000000001</v>
      </c>
      <c r="G39" s="17" t="e">
        <f t="shared" si="6"/>
        <v>#DIV/0!</v>
      </c>
      <c r="H39" s="36">
        <f>AVERAGE(H33:H37)</f>
        <v>0.255</v>
      </c>
      <c r="I39" s="34"/>
    </row>
    <row r="40" spans="1:9" ht="17" thickBot="1" x14ac:dyDescent="0.25">
      <c r="A40" s="37" t="s">
        <v>5</v>
      </c>
      <c r="B40" s="39">
        <f>COUNT(B33:B37)</f>
        <v>5</v>
      </c>
      <c r="C40" s="39">
        <f t="shared" ref="C40:G40" si="7">COUNT(C33:C37)</f>
        <v>0</v>
      </c>
      <c r="D40" s="39">
        <f t="shared" si="7"/>
        <v>2</v>
      </c>
      <c r="E40" s="39">
        <f t="shared" si="7"/>
        <v>4</v>
      </c>
      <c r="F40" s="39">
        <f t="shared" si="7"/>
        <v>1</v>
      </c>
      <c r="G40" s="39">
        <f t="shared" si="7"/>
        <v>0</v>
      </c>
      <c r="H40" s="40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  <row r="42" spans="1:9" x14ac:dyDescent="0.2">
      <c r="A42" s="34"/>
      <c r="B42" s="34"/>
      <c r="C42" s="34"/>
      <c r="D42" s="34"/>
      <c r="E42" s="34"/>
      <c r="F42" s="34"/>
      <c r="G42" s="34"/>
      <c r="H42" s="34"/>
      <c r="I42" s="34"/>
    </row>
    <row r="43" spans="1:9" x14ac:dyDescent="0.2">
      <c r="A43" s="34"/>
      <c r="B43" s="34"/>
      <c r="C43" s="34"/>
      <c r="D43" s="34"/>
      <c r="E43" s="34"/>
      <c r="F43" s="34"/>
      <c r="G43" s="34"/>
      <c r="H43" s="34"/>
      <c r="I43" s="34"/>
    </row>
    <row r="44" spans="1:9" x14ac:dyDescent="0.2">
      <c r="A44" s="34"/>
      <c r="B44" s="34"/>
      <c r="C44" s="34"/>
      <c r="D44" s="34"/>
      <c r="E44" s="34"/>
      <c r="F44" s="34"/>
      <c r="G44" s="34"/>
      <c r="H44" s="34"/>
      <c r="I44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6CBA-AC8E-9247-A7F9-36833E04183E}">
  <dimension ref="A1:H144"/>
  <sheetViews>
    <sheetView workbookViewId="0">
      <selection activeCell="E33" sqref="E33"/>
    </sheetView>
  </sheetViews>
  <sheetFormatPr baseColWidth="10" defaultRowHeight="16" x14ac:dyDescent="0.2"/>
  <cols>
    <col min="1" max="1" width="21.6640625" style="69" customWidth="1"/>
    <col min="2" max="4" width="10.83203125" style="69"/>
    <col min="5" max="6" width="10.83203125" style="34"/>
    <col min="7" max="8" width="13.33203125" style="34" customWidth="1"/>
    <col min="9" max="16384" width="10.83203125" style="34"/>
  </cols>
  <sheetData>
    <row r="1" spans="1:8" ht="17" thickBot="1" x14ac:dyDescent="0.25">
      <c r="A1" s="55" t="s">
        <v>200</v>
      </c>
      <c r="B1" s="18" t="s">
        <v>0</v>
      </c>
      <c r="C1" s="18" t="s">
        <v>7</v>
      </c>
      <c r="D1" s="18" t="s">
        <v>8</v>
      </c>
      <c r="E1" s="18" t="s">
        <v>9</v>
      </c>
      <c r="F1" s="18" t="s">
        <v>10</v>
      </c>
      <c r="G1" s="18" t="s">
        <v>201</v>
      </c>
      <c r="H1" s="19" t="s">
        <v>202</v>
      </c>
    </row>
    <row r="2" spans="1:8" x14ac:dyDescent="0.2">
      <c r="A2" s="12" t="s">
        <v>462</v>
      </c>
      <c r="B2" s="17">
        <v>1.23</v>
      </c>
      <c r="C2" s="17">
        <v>0.14299999999999999</v>
      </c>
      <c r="D2" s="17">
        <v>0.86199999999999999</v>
      </c>
      <c r="E2" s="17">
        <v>108.56699999999999</v>
      </c>
      <c r="F2" s="17"/>
      <c r="G2" s="17"/>
      <c r="H2" s="36"/>
    </row>
    <row r="3" spans="1:8" x14ac:dyDescent="0.2">
      <c r="A3" s="12" t="s">
        <v>463</v>
      </c>
      <c r="B3" s="17">
        <v>1.133</v>
      </c>
      <c r="C3" s="17">
        <v>0.13600000000000001</v>
      </c>
      <c r="D3" s="17">
        <v>0.85199999999999998</v>
      </c>
      <c r="E3" s="17">
        <v>113.938</v>
      </c>
      <c r="F3" s="17">
        <v>0.30599999999999999</v>
      </c>
      <c r="G3" s="17"/>
      <c r="H3" s="36">
        <v>0.1734</v>
      </c>
    </row>
    <row r="4" spans="1:8" x14ac:dyDescent="0.2">
      <c r="A4" s="12" t="s">
        <v>464</v>
      </c>
      <c r="B4" s="17">
        <v>1.139</v>
      </c>
      <c r="C4" s="17"/>
      <c r="D4" s="17">
        <v>0.90300000000000002</v>
      </c>
      <c r="E4" s="17"/>
      <c r="F4" s="17"/>
      <c r="G4" s="17"/>
      <c r="H4" s="36"/>
    </row>
    <row r="5" spans="1:8" x14ac:dyDescent="0.2">
      <c r="A5" s="12" t="s">
        <v>465</v>
      </c>
      <c r="B5" s="17">
        <v>1.111</v>
      </c>
      <c r="C5" s="17"/>
      <c r="D5" s="17">
        <v>0.84099999999999997</v>
      </c>
      <c r="E5" s="17"/>
      <c r="F5" s="17"/>
      <c r="G5" s="17"/>
      <c r="H5" s="36"/>
    </row>
    <row r="6" spans="1:8" x14ac:dyDescent="0.2">
      <c r="A6" s="12" t="s">
        <v>466</v>
      </c>
      <c r="B6" s="17">
        <v>1.2050000000000001</v>
      </c>
      <c r="C6" s="17">
        <v>0.14499999999999999</v>
      </c>
      <c r="D6" s="17">
        <v>0.86099999999999999</v>
      </c>
      <c r="E6" s="17"/>
      <c r="F6" s="17"/>
      <c r="G6" s="17"/>
      <c r="H6" s="36">
        <v>0.1618</v>
      </c>
    </row>
    <row r="7" spans="1:8" x14ac:dyDescent="0.2">
      <c r="A7" s="12" t="s">
        <v>467</v>
      </c>
      <c r="B7" s="17">
        <v>1.075</v>
      </c>
      <c r="C7" s="17">
        <v>0.14099999999999999</v>
      </c>
      <c r="D7" s="17">
        <v>0.82199999999999995</v>
      </c>
      <c r="E7" s="17"/>
      <c r="F7" s="17">
        <v>0.28299999999999997</v>
      </c>
      <c r="G7" s="17"/>
      <c r="H7" s="36"/>
    </row>
    <row r="8" spans="1:8" x14ac:dyDescent="0.2">
      <c r="A8" s="12" t="s">
        <v>468</v>
      </c>
      <c r="B8" s="17">
        <v>1.1299999999999999</v>
      </c>
      <c r="C8" s="17">
        <v>0.11899999999999999</v>
      </c>
      <c r="D8" s="17">
        <v>0.77</v>
      </c>
      <c r="E8" s="17"/>
      <c r="F8" s="17"/>
      <c r="G8" s="17"/>
      <c r="H8" s="36">
        <v>0.13169999999999998</v>
      </c>
    </row>
    <row r="9" spans="1:8" x14ac:dyDescent="0.2">
      <c r="A9" s="12" t="s">
        <v>469</v>
      </c>
      <c r="B9" s="17"/>
      <c r="C9" s="17">
        <v>0.14299999999999999</v>
      </c>
      <c r="D9" s="17"/>
      <c r="E9" s="17"/>
      <c r="F9" s="17">
        <v>0.33400000000000002</v>
      </c>
      <c r="G9" s="17"/>
      <c r="H9" s="36">
        <v>0.21729999999999999</v>
      </c>
    </row>
    <row r="10" spans="1:8" x14ac:dyDescent="0.2">
      <c r="A10" s="12" t="s">
        <v>470</v>
      </c>
      <c r="B10" s="17"/>
      <c r="C10" s="17">
        <v>0.14299999999999999</v>
      </c>
      <c r="D10" s="17"/>
      <c r="E10" s="17"/>
      <c r="F10" s="17">
        <v>0.29299999999999998</v>
      </c>
      <c r="G10" s="17"/>
      <c r="H10" s="36">
        <v>0.10429999999999999</v>
      </c>
    </row>
    <row r="11" spans="1:8" x14ac:dyDescent="0.2">
      <c r="A11" s="12" t="s">
        <v>471</v>
      </c>
      <c r="B11" s="17"/>
      <c r="C11" s="17">
        <v>0.14799999999999999</v>
      </c>
      <c r="D11" s="17"/>
      <c r="E11" s="17"/>
      <c r="F11" s="17">
        <v>0.38300000000000001</v>
      </c>
      <c r="G11" s="17"/>
      <c r="H11" s="36">
        <v>0.17760000000000001</v>
      </c>
    </row>
    <row r="12" spans="1:8" x14ac:dyDescent="0.2">
      <c r="A12" s="12" t="s">
        <v>472</v>
      </c>
      <c r="B12" s="17"/>
      <c r="C12" s="17">
        <v>0.128</v>
      </c>
      <c r="D12" s="17"/>
      <c r="E12" s="17"/>
      <c r="F12" s="17">
        <v>0.30099999999999999</v>
      </c>
      <c r="G12" s="17"/>
      <c r="H12" s="36">
        <v>0.23010000000000003</v>
      </c>
    </row>
    <row r="13" spans="1:8" x14ac:dyDescent="0.2">
      <c r="A13" s="12" t="s">
        <v>473</v>
      </c>
      <c r="B13" s="17"/>
      <c r="C13" s="17">
        <v>0.14299999999999999</v>
      </c>
      <c r="D13" s="17"/>
      <c r="E13" s="17"/>
      <c r="F13" s="17">
        <v>0.29799999999999999</v>
      </c>
      <c r="G13" s="17"/>
      <c r="H13" s="36">
        <v>0.29710000000000003</v>
      </c>
    </row>
    <row r="14" spans="1:8" x14ac:dyDescent="0.2">
      <c r="A14" s="12" t="s">
        <v>474</v>
      </c>
      <c r="B14" s="17">
        <v>1.081</v>
      </c>
      <c r="C14" s="17">
        <v>0.13300000000000001</v>
      </c>
      <c r="D14" s="17">
        <v>0.77900000000000003</v>
      </c>
      <c r="E14" s="17"/>
      <c r="F14" s="17"/>
      <c r="G14" s="17"/>
      <c r="H14" s="36"/>
    </row>
    <row r="15" spans="1:8" x14ac:dyDescent="0.2">
      <c r="A15" s="12" t="s">
        <v>475</v>
      </c>
      <c r="B15" s="17">
        <v>1.143</v>
      </c>
      <c r="C15" s="17"/>
      <c r="D15" s="17">
        <v>0.84199999999999997</v>
      </c>
      <c r="E15" s="17">
        <v>120.29300000000001</v>
      </c>
      <c r="F15" s="17"/>
      <c r="G15" s="17"/>
      <c r="H15" s="36"/>
    </row>
    <row r="16" spans="1:8" x14ac:dyDescent="0.2">
      <c r="A16" s="12" t="s">
        <v>476</v>
      </c>
      <c r="B16" s="17">
        <v>1.097</v>
      </c>
      <c r="C16" s="17"/>
      <c r="D16" s="17">
        <v>0.76400000000000001</v>
      </c>
      <c r="E16" s="17"/>
      <c r="F16" s="17">
        <v>0.315</v>
      </c>
      <c r="G16" s="17"/>
      <c r="H16" s="36">
        <v>0.23700000000000002</v>
      </c>
    </row>
    <row r="17" spans="1:8" x14ac:dyDescent="0.2">
      <c r="A17" s="12" t="s">
        <v>477</v>
      </c>
      <c r="B17" s="17">
        <v>1.05</v>
      </c>
      <c r="C17" s="17">
        <v>0.128</v>
      </c>
      <c r="D17" s="17">
        <v>0.80200000000000005</v>
      </c>
      <c r="E17" s="17">
        <v>115.151</v>
      </c>
      <c r="F17" s="17"/>
      <c r="G17" s="17"/>
      <c r="H17" s="36">
        <v>0.2525</v>
      </c>
    </row>
    <row r="18" spans="1:8" x14ac:dyDescent="0.2">
      <c r="A18" s="12" t="s">
        <v>478</v>
      </c>
      <c r="B18" s="17">
        <v>1.115</v>
      </c>
      <c r="C18" s="17">
        <v>0.125</v>
      </c>
      <c r="D18" s="17">
        <v>0.78700000000000003</v>
      </c>
      <c r="E18" s="17">
        <v>119.85299999999999</v>
      </c>
      <c r="F18" s="17">
        <v>0.28100000000000003</v>
      </c>
      <c r="G18" s="17"/>
      <c r="H18" s="36">
        <v>9.0200000000000002E-2</v>
      </c>
    </row>
    <row r="19" spans="1:8" x14ac:dyDescent="0.2">
      <c r="A19" s="12" t="s">
        <v>479</v>
      </c>
      <c r="B19" s="17"/>
      <c r="C19" s="17">
        <v>0.13700000000000001</v>
      </c>
      <c r="D19" s="17"/>
      <c r="E19" s="17"/>
      <c r="F19" s="17">
        <v>0.318</v>
      </c>
      <c r="G19" s="17"/>
      <c r="H19" s="36">
        <v>0.2145</v>
      </c>
    </row>
    <row r="20" spans="1:8" x14ac:dyDescent="0.2">
      <c r="A20" s="12" t="s">
        <v>480</v>
      </c>
      <c r="B20" s="17"/>
      <c r="C20" s="17">
        <v>0.13100000000000001</v>
      </c>
      <c r="D20" s="17"/>
      <c r="E20" s="17"/>
      <c r="F20" s="17">
        <v>0.32400000000000001</v>
      </c>
      <c r="G20" s="17"/>
      <c r="H20" s="36">
        <v>0.1537</v>
      </c>
    </row>
    <row r="21" spans="1:8" x14ac:dyDescent="0.2">
      <c r="A21" s="12" t="s">
        <v>481</v>
      </c>
      <c r="B21" s="17">
        <v>1.2010000000000001</v>
      </c>
      <c r="C21" s="17">
        <v>0.13500000000000001</v>
      </c>
      <c r="D21" s="17">
        <v>0.92</v>
      </c>
      <c r="E21" s="17">
        <v>117.337</v>
      </c>
      <c r="F21" s="17">
        <v>0.35</v>
      </c>
      <c r="G21" s="17"/>
      <c r="H21" s="36">
        <v>0.21589999999999998</v>
      </c>
    </row>
    <row r="22" spans="1:8" x14ac:dyDescent="0.2">
      <c r="A22" s="12" t="s">
        <v>482</v>
      </c>
      <c r="B22" s="17">
        <v>1.0649999999999999</v>
      </c>
      <c r="C22" s="17">
        <v>0.13800000000000001</v>
      </c>
      <c r="D22" s="17">
        <v>0.84399999999999997</v>
      </c>
      <c r="E22" s="17"/>
      <c r="F22" s="17"/>
      <c r="G22" s="17"/>
      <c r="H22" s="36"/>
    </row>
    <row r="23" spans="1:8" x14ac:dyDescent="0.2">
      <c r="A23" s="12" t="s">
        <v>483</v>
      </c>
      <c r="B23" s="17">
        <v>1.165</v>
      </c>
      <c r="C23" s="17"/>
      <c r="D23" s="17">
        <v>0.86299999999999999</v>
      </c>
      <c r="E23" s="17">
        <v>110.468</v>
      </c>
      <c r="F23" s="17">
        <v>0.29199999999999998</v>
      </c>
      <c r="G23" s="17"/>
      <c r="H23" s="36">
        <v>0.12769999999999998</v>
      </c>
    </row>
    <row r="24" spans="1:8" x14ac:dyDescent="0.2">
      <c r="A24" s="12" t="s">
        <v>484</v>
      </c>
      <c r="B24" s="17"/>
      <c r="C24" s="17">
        <v>0.14000000000000001</v>
      </c>
      <c r="D24" s="17"/>
      <c r="E24" s="17"/>
      <c r="F24" s="17">
        <v>0.32600000000000001</v>
      </c>
      <c r="G24" s="17"/>
      <c r="H24" s="36">
        <v>0.1658</v>
      </c>
    </row>
    <row r="25" spans="1:8" x14ac:dyDescent="0.2">
      <c r="A25" s="12" t="s">
        <v>485</v>
      </c>
      <c r="B25" s="17"/>
      <c r="C25" s="17"/>
      <c r="D25" s="17">
        <v>0.85599999999999998</v>
      </c>
      <c r="E25" s="17">
        <v>114.55800000000001</v>
      </c>
      <c r="F25" s="17"/>
      <c r="G25" s="17"/>
      <c r="H25" s="36"/>
    </row>
    <row r="26" spans="1:8" x14ac:dyDescent="0.2">
      <c r="A26" s="12" t="s">
        <v>486</v>
      </c>
      <c r="B26" s="17">
        <v>1.159</v>
      </c>
      <c r="C26" s="17">
        <v>0.14399999999999999</v>
      </c>
      <c r="D26" s="17"/>
      <c r="E26" s="17"/>
      <c r="F26" s="17"/>
      <c r="G26" s="17"/>
      <c r="H26" s="36">
        <v>0.39019999999999999</v>
      </c>
    </row>
    <row r="27" spans="1:8" x14ac:dyDescent="0.2">
      <c r="A27" s="12" t="s">
        <v>487</v>
      </c>
      <c r="B27" s="17"/>
      <c r="C27" s="17">
        <v>0.152</v>
      </c>
      <c r="D27" s="17"/>
      <c r="E27" s="17"/>
      <c r="F27" s="17">
        <v>0.36599999999999999</v>
      </c>
      <c r="G27" s="17"/>
      <c r="H27" s="36">
        <v>0.18959999999999999</v>
      </c>
    </row>
    <row r="28" spans="1:8" x14ac:dyDescent="0.2">
      <c r="A28" s="12" t="s">
        <v>488</v>
      </c>
      <c r="B28" s="17"/>
      <c r="C28" s="17">
        <v>0.13</v>
      </c>
      <c r="D28" s="17"/>
      <c r="E28" s="17"/>
      <c r="F28" s="17">
        <v>0.30099999999999999</v>
      </c>
      <c r="G28" s="17"/>
      <c r="H28" s="36">
        <v>0.17580000000000001</v>
      </c>
    </row>
    <row r="29" spans="1:8" x14ac:dyDescent="0.2">
      <c r="A29" s="12" t="s">
        <v>489</v>
      </c>
      <c r="B29" s="17"/>
      <c r="C29" s="17">
        <v>0.13</v>
      </c>
      <c r="D29" s="17"/>
      <c r="E29" s="17"/>
      <c r="F29" s="17">
        <v>0.29499999999999998</v>
      </c>
      <c r="G29" s="17"/>
      <c r="H29" s="36">
        <v>0.17560000000000001</v>
      </c>
    </row>
    <row r="30" spans="1:8" x14ac:dyDescent="0.2">
      <c r="A30" s="12" t="s">
        <v>490</v>
      </c>
      <c r="B30" s="17">
        <v>1.123</v>
      </c>
      <c r="C30" s="17"/>
      <c r="D30" s="17">
        <v>0.91300000000000003</v>
      </c>
      <c r="E30" s="17"/>
      <c r="F30" s="17">
        <v>0.34499999999999997</v>
      </c>
      <c r="G30" s="17"/>
      <c r="H30" s="36">
        <v>0.2069</v>
      </c>
    </row>
    <row r="31" spans="1:8" x14ac:dyDescent="0.2">
      <c r="A31" s="12" t="s">
        <v>491</v>
      </c>
      <c r="B31" s="17">
        <v>1.208</v>
      </c>
      <c r="C31" s="17">
        <v>0.13500000000000001</v>
      </c>
      <c r="D31" s="17">
        <v>0.83</v>
      </c>
      <c r="E31" s="17"/>
      <c r="F31" s="17">
        <v>0.28000000000000003</v>
      </c>
      <c r="G31" s="17"/>
      <c r="H31" s="36">
        <v>0.1103</v>
      </c>
    </row>
    <row r="32" spans="1:8" x14ac:dyDescent="0.2">
      <c r="A32" s="12" t="s">
        <v>492</v>
      </c>
      <c r="B32" s="17">
        <v>1.173</v>
      </c>
      <c r="C32" s="17">
        <v>0.14799999999999999</v>
      </c>
      <c r="D32" s="17">
        <v>0.76700000000000002</v>
      </c>
      <c r="E32" s="17"/>
      <c r="F32" s="17">
        <v>0.26100000000000001</v>
      </c>
      <c r="G32" s="17"/>
      <c r="H32" s="36">
        <v>0.16040000000000001</v>
      </c>
    </row>
    <row r="33" spans="1:8" x14ac:dyDescent="0.2">
      <c r="A33" s="12" t="s">
        <v>493</v>
      </c>
      <c r="B33" s="17">
        <v>1.1060000000000001</v>
      </c>
      <c r="C33" s="17"/>
      <c r="D33" s="17">
        <v>0.84399999999999997</v>
      </c>
      <c r="E33" s="17">
        <v>106.794</v>
      </c>
      <c r="F33" s="17"/>
      <c r="G33" s="17"/>
      <c r="H33" s="36"/>
    </row>
    <row r="34" spans="1:8" x14ac:dyDescent="0.2">
      <c r="A34" s="12" t="s">
        <v>494</v>
      </c>
      <c r="B34" s="17"/>
      <c r="C34" s="17">
        <v>0.153</v>
      </c>
      <c r="D34" s="17"/>
      <c r="E34" s="17"/>
      <c r="F34" s="17">
        <v>0.314</v>
      </c>
      <c r="G34" s="17"/>
      <c r="H34" s="36">
        <v>0.25890000000000002</v>
      </c>
    </row>
    <row r="35" spans="1:8" x14ac:dyDescent="0.2">
      <c r="A35" s="12"/>
      <c r="B35" s="17"/>
      <c r="C35" s="17"/>
      <c r="D35" s="17"/>
      <c r="E35" s="17"/>
      <c r="F35" s="17"/>
      <c r="G35" s="17"/>
      <c r="H35" s="36"/>
    </row>
    <row r="36" spans="1:8" x14ac:dyDescent="0.2">
      <c r="A36" s="12" t="s">
        <v>4</v>
      </c>
      <c r="B36" s="17">
        <f>AVERAGE(B2:B34)</f>
        <v>1.1354500000000001</v>
      </c>
      <c r="C36" s="17">
        <f t="shared" ref="C36:G36" si="0">AVERAGE(C2:C34)</f>
        <v>0.13792000000000001</v>
      </c>
      <c r="D36" s="17">
        <f t="shared" si="0"/>
        <v>0.83609999999999984</v>
      </c>
      <c r="E36" s="17">
        <f t="shared" si="0"/>
        <v>114.10655555555556</v>
      </c>
      <c r="F36" s="17">
        <f t="shared" si="0"/>
        <v>0.31266666666666665</v>
      </c>
      <c r="G36" s="17" t="e">
        <f t="shared" si="0"/>
        <v>#DIV/0!</v>
      </c>
      <c r="H36" s="36">
        <f>AVERAGE(H2:H34)</f>
        <v>0.19242916666666665</v>
      </c>
    </row>
    <row r="37" spans="1:8" ht="17" thickBot="1" x14ac:dyDescent="0.25">
      <c r="A37" s="37" t="s">
        <v>5</v>
      </c>
      <c r="B37" s="39">
        <f>COUNT(B2:B34)</f>
        <v>20</v>
      </c>
      <c r="C37" s="39">
        <f t="shared" ref="C37:H37" si="1">COUNT(C2:C34)</f>
        <v>25</v>
      </c>
      <c r="D37" s="39">
        <f t="shared" si="1"/>
        <v>20</v>
      </c>
      <c r="E37" s="39">
        <f t="shared" si="1"/>
        <v>9</v>
      </c>
      <c r="F37" s="39">
        <f t="shared" si="1"/>
        <v>21</v>
      </c>
      <c r="G37" s="39">
        <f t="shared" si="1"/>
        <v>0</v>
      </c>
      <c r="H37" s="40">
        <f t="shared" si="1"/>
        <v>24</v>
      </c>
    </row>
    <row r="38" spans="1:8" x14ac:dyDescent="0.2">
      <c r="A38" s="49"/>
      <c r="B38" s="17"/>
      <c r="C38" s="17"/>
      <c r="D38" s="17"/>
      <c r="E38" s="17"/>
      <c r="F38" s="17"/>
      <c r="G38" s="17"/>
      <c r="H38" s="17"/>
    </row>
    <row r="39" spans="1:8" x14ac:dyDescent="0.2">
      <c r="A39" s="49"/>
      <c r="B39" s="17"/>
      <c r="C39" s="17"/>
      <c r="D39" s="17"/>
      <c r="E39" s="17"/>
      <c r="F39" s="17"/>
      <c r="G39" s="17"/>
      <c r="H39" s="17"/>
    </row>
    <row r="40" spans="1:8" ht="17" thickBot="1" x14ac:dyDescent="0.25">
      <c r="A40" s="49"/>
      <c r="B40" s="17"/>
      <c r="C40" s="17"/>
      <c r="D40" s="17"/>
      <c r="E40" s="17"/>
      <c r="F40" s="17"/>
      <c r="G40" s="17"/>
      <c r="H40" s="17"/>
    </row>
    <row r="41" spans="1:8" ht="17" thickBot="1" x14ac:dyDescent="0.25">
      <c r="A41" s="55" t="s">
        <v>574</v>
      </c>
      <c r="B41" s="18" t="s">
        <v>0</v>
      </c>
      <c r="C41" s="18" t="s">
        <v>7</v>
      </c>
      <c r="D41" s="18" t="s">
        <v>8</v>
      </c>
      <c r="E41" s="18" t="s">
        <v>9</v>
      </c>
      <c r="F41" s="18" t="s">
        <v>10</v>
      </c>
      <c r="G41" s="18" t="s">
        <v>201</v>
      </c>
      <c r="H41" s="19" t="s">
        <v>202</v>
      </c>
    </row>
    <row r="42" spans="1:8" x14ac:dyDescent="0.2">
      <c r="A42" s="12" t="s">
        <v>495</v>
      </c>
      <c r="B42" s="17">
        <v>1.548</v>
      </c>
      <c r="C42" s="17">
        <v>0.222</v>
      </c>
      <c r="D42" s="17">
        <v>1.4670000000000001</v>
      </c>
      <c r="E42" s="17">
        <v>114.134</v>
      </c>
      <c r="F42" s="17">
        <v>0.51800000000000002</v>
      </c>
      <c r="G42" s="17"/>
      <c r="H42" s="36">
        <v>0.23469999999999999</v>
      </c>
    </row>
    <row r="43" spans="1:8" x14ac:dyDescent="0.2">
      <c r="A43" s="12" t="s">
        <v>496</v>
      </c>
      <c r="B43" s="17">
        <v>1.593</v>
      </c>
      <c r="C43" s="17">
        <v>0.22800000000000001</v>
      </c>
      <c r="D43" s="17">
        <v>1.5620000000000001</v>
      </c>
      <c r="E43" s="17">
        <v>106.818</v>
      </c>
      <c r="F43" s="17">
        <v>0.53700000000000003</v>
      </c>
      <c r="G43" s="17"/>
      <c r="H43" s="36">
        <v>0.18909999999999999</v>
      </c>
    </row>
    <row r="44" spans="1:8" x14ac:dyDescent="0.2">
      <c r="A44" s="12" t="s">
        <v>497</v>
      </c>
      <c r="B44" s="17">
        <v>1.552</v>
      </c>
      <c r="C44" s="17">
        <v>0.23300000000000001</v>
      </c>
      <c r="D44" s="17">
        <v>1.456</v>
      </c>
      <c r="E44" s="17"/>
      <c r="F44" s="17">
        <v>0.52700000000000002</v>
      </c>
      <c r="G44" s="17"/>
      <c r="H44" s="36">
        <v>0.2293</v>
      </c>
    </row>
    <row r="45" spans="1:8" x14ac:dyDescent="0.2">
      <c r="A45" s="12" t="s">
        <v>498</v>
      </c>
      <c r="B45" s="17">
        <v>1.569</v>
      </c>
      <c r="C45" s="17">
        <v>0.21199999999999999</v>
      </c>
      <c r="D45" s="17">
        <v>1.556</v>
      </c>
      <c r="E45" s="17">
        <v>106.893</v>
      </c>
      <c r="F45" s="17">
        <v>0.47799999999999998</v>
      </c>
      <c r="G45" s="17"/>
      <c r="H45" s="36">
        <v>4.3200000000000002E-2</v>
      </c>
    </row>
    <row r="46" spans="1:8" x14ac:dyDescent="0.2">
      <c r="A46" s="12" t="s">
        <v>499</v>
      </c>
      <c r="B46" s="17">
        <v>1.569</v>
      </c>
      <c r="C46" s="17">
        <v>0.20699999999999999</v>
      </c>
      <c r="D46" s="17">
        <v>1.6419999999999999</v>
      </c>
      <c r="E46" s="17">
        <v>105.18899999999999</v>
      </c>
      <c r="F46" s="17"/>
      <c r="G46" s="17"/>
      <c r="H46" s="36"/>
    </row>
    <row r="47" spans="1:8" x14ac:dyDescent="0.2">
      <c r="A47" s="12" t="s">
        <v>500</v>
      </c>
      <c r="B47" s="17">
        <v>1.534</v>
      </c>
      <c r="C47" s="17"/>
      <c r="D47" s="17">
        <v>1.466</v>
      </c>
      <c r="E47" s="17">
        <v>108.202</v>
      </c>
      <c r="F47" s="17"/>
      <c r="G47" s="17"/>
      <c r="H47" s="36"/>
    </row>
    <row r="48" spans="1:8" x14ac:dyDescent="0.2">
      <c r="A48" s="12" t="s">
        <v>501</v>
      </c>
      <c r="B48" s="17">
        <v>1.58</v>
      </c>
      <c r="C48" s="17">
        <v>0.219</v>
      </c>
      <c r="D48" s="17">
        <v>1.38</v>
      </c>
      <c r="E48" s="17">
        <v>106.51300000000001</v>
      </c>
      <c r="F48" s="17">
        <v>0.51400000000000001</v>
      </c>
      <c r="G48" s="17"/>
      <c r="H48" s="36">
        <v>0.24969999999999998</v>
      </c>
    </row>
    <row r="49" spans="1:8" x14ac:dyDescent="0.2">
      <c r="A49" s="12" t="s">
        <v>502</v>
      </c>
      <c r="B49" s="17">
        <v>1.589</v>
      </c>
      <c r="C49" s="17">
        <v>0.22500000000000001</v>
      </c>
      <c r="D49" s="17">
        <v>1.419</v>
      </c>
      <c r="E49" s="17">
        <v>112.74299999999999</v>
      </c>
      <c r="F49" s="17">
        <v>0.48099999999999998</v>
      </c>
      <c r="G49" s="17"/>
      <c r="H49" s="36">
        <v>0.2271</v>
      </c>
    </row>
    <row r="50" spans="1:8" x14ac:dyDescent="0.2">
      <c r="A50" s="12" t="s">
        <v>503</v>
      </c>
      <c r="B50" s="17">
        <v>1.571</v>
      </c>
      <c r="C50" s="17">
        <v>0.218</v>
      </c>
      <c r="D50" s="17">
        <v>1.411</v>
      </c>
      <c r="E50" s="17">
        <v>114.087</v>
      </c>
      <c r="F50" s="17">
        <v>0.52100000000000002</v>
      </c>
      <c r="G50" s="17"/>
      <c r="H50" s="36"/>
    </row>
    <row r="51" spans="1:8" x14ac:dyDescent="0.2">
      <c r="A51" s="12" t="s">
        <v>504</v>
      </c>
      <c r="B51" s="17">
        <v>1.569</v>
      </c>
      <c r="C51" s="17"/>
      <c r="D51" s="17">
        <v>1.623</v>
      </c>
      <c r="E51" s="17">
        <v>113.25700000000001</v>
      </c>
      <c r="F51" s="17">
        <v>0.52300000000000002</v>
      </c>
      <c r="G51" s="17"/>
      <c r="H51" s="36">
        <v>0.17680000000000001</v>
      </c>
    </row>
    <row r="52" spans="1:8" x14ac:dyDescent="0.2">
      <c r="A52" s="12" t="s">
        <v>505</v>
      </c>
      <c r="B52" s="17">
        <v>1.5329999999999999</v>
      </c>
      <c r="C52" s="17">
        <v>0.219</v>
      </c>
      <c r="D52" s="17">
        <v>1.54</v>
      </c>
      <c r="E52" s="17">
        <v>114.739</v>
      </c>
      <c r="F52" s="17">
        <v>0.46</v>
      </c>
      <c r="G52" s="17"/>
      <c r="H52" s="36">
        <v>0.14679999999999999</v>
      </c>
    </row>
    <row r="53" spans="1:8" x14ac:dyDescent="0.2">
      <c r="A53" s="12" t="s">
        <v>506</v>
      </c>
      <c r="B53" s="17">
        <v>1.56</v>
      </c>
      <c r="C53" s="17">
        <v>0.22600000000000001</v>
      </c>
      <c r="D53" s="17">
        <v>1.286</v>
      </c>
      <c r="E53" s="17"/>
      <c r="F53" s="17">
        <v>0.48399999999999999</v>
      </c>
      <c r="G53" s="17"/>
      <c r="H53" s="36">
        <v>0.13540000000000002</v>
      </c>
    </row>
    <row r="54" spans="1:8" x14ac:dyDescent="0.2">
      <c r="A54" s="12" t="s">
        <v>507</v>
      </c>
      <c r="B54" s="17">
        <v>1.595</v>
      </c>
      <c r="C54" s="17">
        <v>0.216</v>
      </c>
      <c r="D54" s="17">
        <v>1.403</v>
      </c>
      <c r="E54" s="17">
        <v>104.878</v>
      </c>
      <c r="F54" s="17">
        <v>0.48</v>
      </c>
      <c r="G54" s="17"/>
      <c r="H54" s="36">
        <v>0.14710000000000001</v>
      </c>
    </row>
    <row r="55" spans="1:8" x14ac:dyDescent="0.2">
      <c r="A55" s="12" t="s">
        <v>508</v>
      </c>
      <c r="B55" s="17">
        <v>1.5329999999999999</v>
      </c>
      <c r="C55" s="17"/>
      <c r="D55" s="17">
        <v>1.325</v>
      </c>
      <c r="E55" s="17">
        <v>108.71899999999999</v>
      </c>
      <c r="F55" s="17"/>
      <c r="G55" s="17"/>
      <c r="H55" s="36"/>
    </row>
    <row r="56" spans="1:8" x14ac:dyDescent="0.2">
      <c r="A56" s="12" t="s">
        <v>509</v>
      </c>
      <c r="B56" s="17">
        <v>1.603</v>
      </c>
      <c r="C56" s="17">
        <v>0.20399999999999999</v>
      </c>
      <c r="D56" s="17">
        <v>1.4850000000000001</v>
      </c>
      <c r="E56" s="17">
        <v>114.881</v>
      </c>
      <c r="F56" s="17">
        <v>0.48199999999999998</v>
      </c>
      <c r="G56" s="17"/>
      <c r="H56" s="36">
        <v>7.5700000000000003E-2</v>
      </c>
    </row>
    <row r="57" spans="1:8" x14ac:dyDescent="0.2">
      <c r="A57" s="12" t="s">
        <v>510</v>
      </c>
      <c r="B57" s="17">
        <v>1.62</v>
      </c>
      <c r="C57" s="17"/>
      <c r="D57" s="17">
        <v>1.65</v>
      </c>
      <c r="E57" s="17">
        <v>112.258</v>
      </c>
      <c r="F57" s="17"/>
      <c r="G57" s="17"/>
      <c r="H57" s="36"/>
    </row>
    <row r="58" spans="1:8" x14ac:dyDescent="0.2">
      <c r="A58" s="12" t="s">
        <v>511</v>
      </c>
      <c r="B58" s="17">
        <v>1.546</v>
      </c>
      <c r="C58" s="17">
        <v>0.219</v>
      </c>
      <c r="D58" s="17">
        <v>1.405</v>
      </c>
      <c r="E58" s="17">
        <v>115.43600000000001</v>
      </c>
      <c r="F58" s="17">
        <v>0.48499999999999999</v>
      </c>
      <c r="G58" s="17"/>
      <c r="H58" s="36">
        <v>6.9099999999999995E-2</v>
      </c>
    </row>
    <row r="59" spans="1:8" x14ac:dyDescent="0.2">
      <c r="A59" s="12" t="s">
        <v>512</v>
      </c>
      <c r="B59" s="17">
        <v>1.637</v>
      </c>
      <c r="C59" s="17">
        <v>0.23499999999999999</v>
      </c>
      <c r="D59" s="17">
        <v>1.419</v>
      </c>
      <c r="E59" s="17">
        <v>107.994</v>
      </c>
      <c r="F59" s="17">
        <v>0.45</v>
      </c>
      <c r="G59" s="17"/>
      <c r="H59" s="36">
        <v>8.2900000000000001E-2</v>
      </c>
    </row>
    <row r="60" spans="1:8" x14ac:dyDescent="0.2">
      <c r="A60" s="12" t="s">
        <v>513</v>
      </c>
      <c r="B60" s="17">
        <v>1.5609999999999999</v>
      </c>
      <c r="C60" s="17">
        <v>0.20100000000000001</v>
      </c>
      <c r="D60" s="17">
        <v>1.4119999999999999</v>
      </c>
      <c r="E60" s="17">
        <v>112.82599999999999</v>
      </c>
      <c r="F60" s="17"/>
      <c r="G60" s="17"/>
      <c r="H60" s="36">
        <v>0.24660000000000001</v>
      </c>
    </row>
    <row r="61" spans="1:8" x14ac:dyDescent="0.2">
      <c r="A61" s="12" t="s">
        <v>514</v>
      </c>
      <c r="B61" s="17">
        <v>1.718</v>
      </c>
      <c r="C61" s="17">
        <v>0.218</v>
      </c>
      <c r="D61" s="17">
        <v>1.381</v>
      </c>
      <c r="E61" s="17"/>
      <c r="F61" s="17">
        <v>0.51400000000000001</v>
      </c>
      <c r="G61" s="17"/>
      <c r="H61" s="36">
        <v>0.23650000000000002</v>
      </c>
    </row>
    <row r="62" spans="1:8" x14ac:dyDescent="0.2">
      <c r="A62" s="12" t="s">
        <v>515</v>
      </c>
      <c r="B62" s="17">
        <v>1.6259999999999999</v>
      </c>
      <c r="C62" s="17">
        <v>0.23100000000000001</v>
      </c>
      <c r="D62" s="17">
        <v>1.4950000000000001</v>
      </c>
      <c r="E62" s="17"/>
      <c r="F62" s="17">
        <v>0.52500000000000002</v>
      </c>
      <c r="G62" s="17"/>
      <c r="H62" s="36">
        <v>0.17809999999999998</v>
      </c>
    </row>
    <row r="63" spans="1:8" x14ac:dyDescent="0.2">
      <c r="A63" s="12"/>
      <c r="B63" s="17"/>
      <c r="C63" s="17"/>
      <c r="D63" s="17"/>
      <c r="E63" s="17"/>
      <c r="F63" s="17"/>
      <c r="G63" s="17"/>
      <c r="H63" s="36"/>
    </row>
    <row r="64" spans="1:8" x14ac:dyDescent="0.2">
      <c r="A64" s="12" t="s">
        <v>4</v>
      </c>
      <c r="B64" s="17">
        <f>AVERAGE(B42:B62)</f>
        <v>1.5812380952380953</v>
      </c>
      <c r="C64" s="17">
        <f t="shared" ref="C64:G64" si="2">AVERAGE(C42:C62)</f>
        <v>0.21958823529411767</v>
      </c>
      <c r="D64" s="17">
        <f t="shared" si="2"/>
        <v>1.4658571428571427</v>
      </c>
      <c r="E64" s="17">
        <f t="shared" si="2"/>
        <v>110.56276470588236</v>
      </c>
      <c r="F64" s="17">
        <f t="shared" si="2"/>
        <v>0.49868750000000006</v>
      </c>
      <c r="G64" s="17" t="e">
        <f t="shared" si="2"/>
        <v>#DIV/0!</v>
      </c>
      <c r="H64" s="36">
        <f>AVERAGE(H42:H62)</f>
        <v>0.16675625000000002</v>
      </c>
    </row>
    <row r="65" spans="1:8" ht="17" thickBot="1" x14ac:dyDescent="0.25">
      <c r="A65" s="37" t="s">
        <v>5</v>
      </c>
      <c r="B65" s="39">
        <f>COUNT(B42:B62)</f>
        <v>21</v>
      </c>
      <c r="C65" s="39">
        <f t="shared" ref="C65:H65" si="3">COUNT(C42:C62)</f>
        <v>17</v>
      </c>
      <c r="D65" s="39">
        <f t="shared" si="3"/>
        <v>21</v>
      </c>
      <c r="E65" s="39">
        <f t="shared" si="3"/>
        <v>17</v>
      </c>
      <c r="F65" s="39">
        <f t="shared" si="3"/>
        <v>16</v>
      </c>
      <c r="G65" s="39">
        <f t="shared" si="3"/>
        <v>0</v>
      </c>
      <c r="H65" s="40">
        <f t="shared" si="3"/>
        <v>16</v>
      </c>
    </row>
    <row r="66" spans="1:8" x14ac:dyDescent="0.2">
      <c r="A66" s="49"/>
      <c r="B66" s="17"/>
      <c r="C66" s="17"/>
      <c r="D66" s="17"/>
      <c r="E66" s="17"/>
      <c r="F66" s="17"/>
      <c r="G66" s="17"/>
      <c r="H66" s="17"/>
    </row>
    <row r="67" spans="1:8" x14ac:dyDescent="0.2">
      <c r="A67" s="49"/>
      <c r="B67" s="17"/>
      <c r="C67" s="17"/>
      <c r="D67" s="17"/>
      <c r="E67" s="17"/>
      <c r="F67" s="17"/>
      <c r="G67" s="17"/>
      <c r="H67" s="17"/>
    </row>
    <row r="68" spans="1:8" ht="17" thickBot="1" x14ac:dyDescent="0.25">
      <c r="A68" s="49"/>
      <c r="B68" s="17"/>
      <c r="C68" s="17"/>
      <c r="D68" s="17"/>
      <c r="E68" s="17"/>
      <c r="F68" s="17"/>
      <c r="G68" s="17"/>
      <c r="H68" s="17"/>
    </row>
    <row r="69" spans="1:8" ht="17" thickBot="1" x14ac:dyDescent="0.25">
      <c r="A69" s="55" t="s">
        <v>200</v>
      </c>
      <c r="B69" s="18" t="s">
        <v>0</v>
      </c>
      <c r="C69" s="18" t="s">
        <v>7</v>
      </c>
      <c r="D69" s="18" t="s">
        <v>8</v>
      </c>
      <c r="E69" s="18" t="s">
        <v>9</v>
      </c>
      <c r="F69" s="18" t="s">
        <v>10</v>
      </c>
      <c r="G69" s="18" t="s">
        <v>201</v>
      </c>
      <c r="H69" s="19" t="s">
        <v>202</v>
      </c>
    </row>
    <row r="70" spans="1:8" x14ac:dyDescent="0.2">
      <c r="A70" s="52" t="s">
        <v>516</v>
      </c>
      <c r="B70" s="17">
        <v>1.169</v>
      </c>
      <c r="C70" s="17">
        <v>0.157</v>
      </c>
      <c r="D70" s="17">
        <v>0.96199999999999997</v>
      </c>
      <c r="E70" s="17">
        <v>118.70099999999999</v>
      </c>
      <c r="F70" s="17">
        <v>0.38400000000000001</v>
      </c>
      <c r="G70" s="17"/>
      <c r="H70" s="35">
        <v>0.25579999999999997</v>
      </c>
    </row>
    <row r="71" spans="1:8" x14ac:dyDescent="0.2">
      <c r="A71" s="12" t="s">
        <v>517</v>
      </c>
      <c r="B71" s="17">
        <v>1.1890000000000001</v>
      </c>
      <c r="C71" s="17"/>
      <c r="D71" s="17">
        <v>0.95399999999999996</v>
      </c>
      <c r="E71" s="17">
        <v>114.00700000000001</v>
      </c>
      <c r="F71" s="17">
        <v>0.34599999999999997</v>
      </c>
      <c r="G71" s="17"/>
      <c r="H71" s="36">
        <v>0.24110000000000001</v>
      </c>
    </row>
    <row r="72" spans="1:8" x14ac:dyDescent="0.2">
      <c r="A72" s="12" t="s">
        <v>518</v>
      </c>
      <c r="B72" s="17">
        <v>1.234</v>
      </c>
      <c r="C72" s="17">
        <v>0.14099999999999999</v>
      </c>
      <c r="D72" s="17">
        <v>1.0309999999999999</v>
      </c>
      <c r="E72" s="17">
        <v>112.52500000000001</v>
      </c>
      <c r="F72" s="17">
        <v>0.30599999999999999</v>
      </c>
      <c r="G72" s="17"/>
      <c r="H72" s="36">
        <v>0.17780000000000001</v>
      </c>
    </row>
    <row r="73" spans="1:8" x14ac:dyDescent="0.2">
      <c r="A73" s="12" t="s">
        <v>519</v>
      </c>
      <c r="B73" s="17">
        <v>1.18</v>
      </c>
      <c r="C73" s="17"/>
      <c r="D73" s="17">
        <v>0.92</v>
      </c>
      <c r="E73" s="17">
        <v>111.907</v>
      </c>
      <c r="F73" s="17"/>
      <c r="G73" s="17"/>
      <c r="H73" s="36"/>
    </row>
    <row r="74" spans="1:8" x14ac:dyDescent="0.2">
      <c r="A74" s="12" t="s">
        <v>520</v>
      </c>
      <c r="B74" s="17">
        <v>1.0740000000000001</v>
      </c>
      <c r="C74" s="17">
        <v>0.127</v>
      </c>
      <c r="D74" s="17">
        <v>0.96799999999999997</v>
      </c>
      <c r="E74" s="17">
        <v>116.92400000000001</v>
      </c>
      <c r="F74" s="17">
        <v>0.34100000000000003</v>
      </c>
      <c r="G74" s="17"/>
      <c r="H74" s="36">
        <v>0.20400000000000001</v>
      </c>
    </row>
    <row r="75" spans="1:8" x14ac:dyDescent="0.2">
      <c r="A75" s="12" t="s">
        <v>521</v>
      </c>
      <c r="B75" s="17">
        <v>1.1719999999999999</v>
      </c>
      <c r="C75" s="17">
        <v>0.13100000000000001</v>
      </c>
      <c r="D75" s="17">
        <v>0.96399999999999997</v>
      </c>
      <c r="E75" s="17"/>
      <c r="F75" s="17">
        <v>0.29199999999999998</v>
      </c>
      <c r="G75" s="17"/>
      <c r="H75" s="36">
        <v>0.13340000000000002</v>
      </c>
    </row>
    <row r="76" spans="1:8" x14ac:dyDescent="0.2">
      <c r="A76" s="12" t="s">
        <v>522</v>
      </c>
      <c r="B76" s="17">
        <v>1.161</v>
      </c>
      <c r="C76" s="17"/>
      <c r="D76" s="17">
        <v>0.89200000000000002</v>
      </c>
      <c r="E76" s="17">
        <v>114.578</v>
      </c>
      <c r="F76" s="17"/>
      <c r="G76" s="17"/>
      <c r="H76" s="36"/>
    </row>
    <row r="77" spans="1:8" x14ac:dyDescent="0.2">
      <c r="A77" s="12" t="s">
        <v>523</v>
      </c>
      <c r="B77" s="17">
        <v>1.095</v>
      </c>
      <c r="C77" s="17"/>
      <c r="D77" s="17">
        <v>0.80500000000000005</v>
      </c>
      <c r="E77" s="17">
        <v>116.029</v>
      </c>
      <c r="F77" s="17"/>
      <c r="G77" s="17"/>
      <c r="H77" s="36"/>
    </row>
    <row r="78" spans="1:8" x14ac:dyDescent="0.2">
      <c r="A78" s="12" t="s">
        <v>524</v>
      </c>
      <c r="B78" s="17">
        <v>1.129</v>
      </c>
      <c r="C78" s="17"/>
      <c r="D78" s="17">
        <v>0.81699999999999995</v>
      </c>
      <c r="E78" s="17">
        <v>115.066</v>
      </c>
      <c r="F78" s="17"/>
      <c r="G78" s="17"/>
      <c r="H78" s="36"/>
    </row>
    <row r="79" spans="1:8" x14ac:dyDescent="0.2">
      <c r="A79" s="12" t="s">
        <v>525</v>
      </c>
      <c r="B79" s="17">
        <v>1.1819999999999999</v>
      </c>
      <c r="C79" s="17"/>
      <c r="D79" s="17">
        <v>0.86799999999999999</v>
      </c>
      <c r="E79" s="17">
        <v>107.012</v>
      </c>
      <c r="F79" s="17">
        <v>0.29199999999999998</v>
      </c>
      <c r="G79" s="17"/>
      <c r="H79" s="36">
        <v>0.10089999999999999</v>
      </c>
    </row>
    <row r="80" spans="1:8" x14ac:dyDescent="0.2">
      <c r="A80" s="12" t="s">
        <v>526</v>
      </c>
      <c r="B80" s="17">
        <v>1.141</v>
      </c>
      <c r="C80" s="17"/>
      <c r="D80" s="17">
        <v>0.92300000000000004</v>
      </c>
      <c r="E80" s="17"/>
      <c r="F80" s="17">
        <v>0.33200000000000002</v>
      </c>
      <c r="G80" s="17"/>
      <c r="H80" s="36">
        <v>0.14850000000000002</v>
      </c>
    </row>
    <row r="81" spans="1:8" x14ac:dyDescent="0.2">
      <c r="A81" s="12" t="s">
        <v>527</v>
      </c>
      <c r="B81" s="17">
        <v>1.1399999999999999</v>
      </c>
      <c r="C81" s="17">
        <v>0.13600000000000001</v>
      </c>
      <c r="D81" s="17">
        <v>0.89700000000000002</v>
      </c>
      <c r="E81" s="17"/>
      <c r="F81" s="17">
        <v>0.32500000000000001</v>
      </c>
      <c r="G81" s="17"/>
      <c r="H81" s="36">
        <v>0.10440000000000001</v>
      </c>
    </row>
    <row r="82" spans="1:8" x14ac:dyDescent="0.2">
      <c r="A82" s="12" t="s">
        <v>528</v>
      </c>
      <c r="B82" s="17">
        <v>1.1539999999999999</v>
      </c>
      <c r="C82" s="17">
        <v>0.14000000000000001</v>
      </c>
      <c r="D82" s="17">
        <v>0.90800000000000003</v>
      </c>
      <c r="E82" s="17">
        <v>121.498</v>
      </c>
      <c r="F82" s="17">
        <v>0.32400000000000001</v>
      </c>
      <c r="G82" s="17"/>
      <c r="H82" s="36">
        <v>0.1389</v>
      </c>
    </row>
    <row r="83" spans="1:8" x14ac:dyDescent="0.2">
      <c r="A83" s="12" t="s">
        <v>529</v>
      </c>
      <c r="B83" s="17">
        <v>1.1080000000000001</v>
      </c>
      <c r="C83" s="17"/>
      <c r="D83" s="17">
        <v>0.84499999999999997</v>
      </c>
      <c r="E83" s="17">
        <v>111.678</v>
      </c>
      <c r="F83" s="17"/>
      <c r="G83" s="17"/>
      <c r="H83" s="36"/>
    </row>
    <row r="84" spans="1:8" x14ac:dyDescent="0.2">
      <c r="A84" s="12" t="s">
        <v>530</v>
      </c>
      <c r="B84" s="17">
        <v>1.1639999999999999</v>
      </c>
      <c r="C84" s="17">
        <v>0.13800000000000001</v>
      </c>
      <c r="D84" s="17">
        <v>0.85699999999999998</v>
      </c>
      <c r="E84" s="17">
        <v>119.078</v>
      </c>
      <c r="F84" s="17">
        <v>0.30599999999999999</v>
      </c>
      <c r="G84" s="17"/>
      <c r="H84" s="36">
        <v>0.11459999999999999</v>
      </c>
    </row>
    <row r="85" spans="1:8" x14ac:dyDescent="0.2">
      <c r="A85" s="12" t="s">
        <v>531</v>
      </c>
      <c r="B85" s="17">
        <v>1.2509999999999999</v>
      </c>
      <c r="C85" s="17">
        <v>0.14699999999999999</v>
      </c>
      <c r="D85" s="17">
        <v>0.95499999999999996</v>
      </c>
      <c r="E85" s="17"/>
      <c r="F85" s="17">
        <v>0.38600000000000001</v>
      </c>
      <c r="G85" s="17"/>
      <c r="H85" s="36">
        <v>0.1953</v>
      </c>
    </row>
    <row r="86" spans="1:8" x14ac:dyDescent="0.2">
      <c r="A86" s="12" t="s">
        <v>532</v>
      </c>
      <c r="B86" s="17">
        <v>1.1839999999999999</v>
      </c>
      <c r="C86" s="17">
        <v>0.13600000000000001</v>
      </c>
      <c r="D86" s="17">
        <v>0.92400000000000004</v>
      </c>
      <c r="E86" s="17"/>
      <c r="F86" s="17"/>
      <c r="G86" s="17"/>
      <c r="H86" s="36">
        <v>6.3399999999999998E-2</v>
      </c>
    </row>
    <row r="87" spans="1:8" x14ac:dyDescent="0.2">
      <c r="A87" s="12" t="s">
        <v>533</v>
      </c>
      <c r="B87" s="17">
        <v>1.1419999999999999</v>
      </c>
      <c r="C87" s="17">
        <v>0.14599999999999999</v>
      </c>
      <c r="D87" s="17">
        <v>0.82499999999999996</v>
      </c>
      <c r="E87" s="17"/>
      <c r="F87" s="17"/>
      <c r="G87" s="17"/>
      <c r="H87" s="36"/>
    </row>
    <row r="88" spans="1:8" x14ac:dyDescent="0.2">
      <c r="A88" s="12" t="s">
        <v>534</v>
      </c>
      <c r="B88" s="17"/>
      <c r="C88" s="17"/>
      <c r="D88" s="17">
        <v>0.74099999999999999</v>
      </c>
      <c r="E88" s="17">
        <v>112.874</v>
      </c>
      <c r="F88" s="17"/>
      <c r="G88" s="17"/>
      <c r="H88" s="36"/>
    </row>
    <row r="89" spans="1:8" x14ac:dyDescent="0.2">
      <c r="A89" s="12" t="s">
        <v>535</v>
      </c>
      <c r="B89" s="17">
        <v>1.016</v>
      </c>
      <c r="C89" s="17"/>
      <c r="D89" s="17">
        <v>0.77500000000000002</v>
      </c>
      <c r="E89" s="17">
        <v>111.03100000000001</v>
      </c>
      <c r="F89" s="17"/>
      <c r="G89" s="17"/>
      <c r="H89" s="36"/>
    </row>
    <row r="90" spans="1:8" x14ac:dyDescent="0.2">
      <c r="A90" s="12" t="s">
        <v>536</v>
      </c>
      <c r="B90" s="17">
        <v>1.143</v>
      </c>
      <c r="C90" s="17"/>
      <c r="D90" s="17">
        <v>0.86199999999999999</v>
      </c>
      <c r="E90" s="17">
        <v>112.04900000000001</v>
      </c>
      <c r="F90" s="17"/>
      <c r="G90" s="17"/>
      <c r="H90" s="36"/>
    </row>
    <row r="91" spans="1:8" x14ac:dyDescent="0.2">
      <c r="A91" s="12" t="s">
        <v>537</v>
      </c>
      <c r="B91" s="17"/>
      <c r="C91" s="17"/>
      <c r="D91" s="17">
        <v>0.81200000000000006</v>
      </c>
      <c r="E91" s="17">
        <v>118.31699999999999</v>
      </c>
      <c r="F91" s="17"/>
      <c r="G91" s="17"/>
      <c r="H91" s="36"/>
    </row>
    <row r="92" spans="1:8" x14ac:dyDescent="0.2">
      <c r="A92" s="12" t="s">
        <v>538</v>
      </c>
      <c r="B92" s="17"/>
      <c r="C92" s="17">
        <v>0.14399999999999999</v>
      </c>
      <c r="D92" s="17"/>
      <c r="E92" s="17"/>
      <c r="F92" s="17">
        <v>0.32200000000000001</v>
      </c>
      <c r="G92" s="17"/>
      <c r="H92" s="36">
        <v>0.183</v>
      </c>
    </row>
    <row r="93" spans="1:8" x14ac:dyDescent="0.2">
      <c r="A93" s="12" t="s">
        <v>539</v>
      </c>
      <c r="B93" s="17"/>
      <c r="C93" s="17">
        <v>0.14199999999999999</v>
      </c>
      <c r="D93" s="17"/>
      <c r="E93" s="17"/>
      <c r="F93" s="17">
        <v>0.28999999999999998</v>
      </c>
      <c r="G93" s="17"/>
      <c r="H93" s="36">
        <v>0.12529999999999999</v>
      </c>
    </row>
    <row r="94" spans="1:8" x14ac:dyDescent="0.2">
      <c r="A94" s="12" t="s">
        <v>540</v>
      </c>
      <c r="B94" s="17">
        <v>1.19</v>
      </c>
      <c r="C94" s="17">
        <v>0.15</v>
      </c>
      <c r="D94" s="17">
        <v>0.99099999999999999</v>
      </c>
      <c r="E94" s="17">
        <v>104.307</v>
      </c>
      <c r="F94" s="17">
        <v>0.35299999999999998</v>
      </c>
      <c r="G94" s="17"/>
      <c r="H94" s="36">
        <v>0.2009</v>
      </c>
    </row>
    <row r="95" spans="1:8" x14ac:dyDescent="0.2">
      <c r="A95" s="12" t="s">
        <v>541</v>
      </c>
      <c r="B95" s="17">
        <v>1.089</v>
      </c>
      <c r="C95" s="17">
        <v>0.13100000000000001</v>
      </c>
      <c r="D95" s="17">
        <v>0.77700000000000002</v>
      </c>
      <c r="E95" s="17">
        <v>110.85</v>
      </c>
      <c r="F95" s="17">
        <v>0.26500000000000001</v>
      </c>
      <c r="G95" s="17"/>
      <c r="H95" s="36">
        <v>0.1076</v>
      </c>
    </row>
    <row r="96" spans="1:8" x14ac:dyDescent="0.2">
      <c r="A96" s="12" t="s">
        <v>542</v>
      </c>
      <c r="B96" s="17">
        <v>1.232</v>
      </c>
      <c r="C96" s="17">
        <v>0.14399999999999999</v>
      </c>
      <c r="D96" s="17">
        <v>0.92500000000000004</v>
      </c>
      <c r="E96" s="17">
        <v>109.276</v>
      </c>
      <c r="F96" s="17">
        <v>0.33900000000000002</v>
      </c>
      <c r="G96" s="17"/>
      <c r="H96" s="36">
        <v>0.1663</v>
      </c>
    </row>
    <row r="97" spans="1:8" x14ac:dyDescent="0.2">
      <c r="A97" s="12" t="s">
        <v>543</v>
      </c>
      <c r="B97" s="17"/>
      <c r="C97" s="17"/>
      <c r="D97" s="17">
        <v>0.99299999999999999</v>
      </c>
      <c r="E97" s="17">
        <v>117.489</v>
      </c>
      <c r="F97" s="17"/>
      <c r="G97" s="17"/>
      <c r="H97" s="36"/>
    </row>
    <row r="98" spans="1:8" x14ac:dyDescent="0.2">
      <c r="A98" s="12" t="s">
        <v>544</v>
      </c>
      <c r="B98" s="17">
        <v>1.133</v>
      </c>
      <c r="C98" s="17">
        <v>0.13600000000000001</v>
      </c>
      <c r="D98" s="17">
        <v>0.94799999999999995</v>
      </c>
      <c r="E98" s="17">
        <v>121.813</v>
      </c>
      <c r="F98" s="17">
        <v>0.32500000000000001</v>
      </c>
      <c r="G98" s="17"/>
      <c r="H98" s="36">
        <v>0.37090000000000001</v>
      </c>
    </row>
    <row r="99" spans="1:8" x14ac:dyDescent="0.2">
      <c r="A99" s="12" t="s">
        <v>545</v>
      </c>
      <c r="B99" s="17">
        <v>1.079</v>
      </c>
      <c r="C99" s="17">
        <v>0.13400000000000001</v>
      </c>
      <c r="D99" s="17">
        <v>0.81699999999999995</v>
      </c>
      <c r="E99" s="17">
        <v>115.54</v>
      </c>
      <c r="F99" s="17">
        <v>0.28799999999999998</v>
      </c>
      <c r="G99" s="17"/>
      <c r="H99" s="36">
        <v>7.6600000000000001E-2</v>
      </c>
    </row>
    <row r="100" spans="1:8" x14ac:dyDescent="0.2">
      <c r="A100" s="12" t="s">
        <v>546</v>
      </c>
      <c r="B100" s="17">
        <v>1.171</v>
      </c>
      <c r="C100" s="17">
        <v>0.13300000000000001</v>
      </c>
      <c r="D100" s="17">
        <v>0.879</v>
      </c>
      <c r="E100" s="17"/>
      <c r="F100" s="17">
        <v>0.27900000000000003</v>
      </c>
      <c r="G100" s="17"/>
      <c r="H100" s="36">
        <v>0.1012</v>
      </c>
    </row>
    <row r="101" spans="1:8" x14ac:dyDescent="0.2">
      <c r="A101" s="12" t="s">
        <v>547</v>
      </c>
      <c r="B101" s="17">
        <v>1.1539999999999999</v>
      </c>
      <c r="C101" s="17">
        <v>0.13400000000000001</v>
      </c>
      <c r="D101" s="17">
        <v>0.81299999999999994</v>
      </c>
      <c r="E101" s="17">
        <v>106.90600000000001</v>
      </c>
      <c r="F101" s="17">
        <v>0.309</v>
      </c>
      <c r="G101" s="17"/>
      <c r="H101" s="36">
        <v>0.1452</v>
      </c>
    </row>
    <row r="102" spans="1:8" x14ac:dyDescent="0.2">
      <c r="A102" s="12"/>
      <c r="B102" s="17"/>
      <c r="C102" s="17"/>
      <c r="D102" s="17"/>
      <c r="E102" s="17"/>
      <c r="F102" s="17"/>
      <c r="G102" s="17"/>
      <c r="H102" s="36"/>
    </row>
    <row r="103" spans="1:8" x14ac:dyDescent="0.2">
      <c r="A103" s="12" t="s">
        <v>4</v>
      </c>
      <c r="B103" s="17">
        <f>AVERAGE(B70:B101)</f>
        <v>1.1509629629629632</v>
      </c>
      <c r="C103" s="17">
        <f t="shared" ref="C103:G103" si="4">AVERAGE(C70:C101)</f>
        <v>0.1393157894736842</v>
      </c>
      <c r="D103" s="17">
        <f t="shared" si="4"/>
        <v>0.88826666666666654</v>
      </c>
      <c r="E103" s="17">
        <f>AVERAGE(E70:E101)</f>
        <v>113.88934782608695</v>
      </c>
      <c r="F103" s="17">
        <f t="shared" si="4"/>
        <v>0.32020000000000004</v>
      </c>
      <c r="G103" s="17" t="e">
        <f t="shared" si="4"/>
        <v>#DIV/0!</v>
      </c>
      <c r="H103" s="36">
        <f>AVERAGE(H70:H101)</f>
        <v>0.1597666666666667</v>
      </c>
    </row>
    <row r="104" spans="1:8" ht="17" thickBot="1" x14ac:dyDescent="0.25">
      <c r="A104" s="37" t="s">
        <v>5</v>
      </c>
      <c r="B104" s="39">
        <f>COUNT(B70:B101)</f>
        <v>27</v>
      </c>
      <c r="C104" s="39">
        <f t="shared" ref="C104:H104" si="5">COUNT(C70:C101)</f>
        <v>19</v>
      </c>
      <c r="D104" s="39">
        <f t="shared" si="5"/>
        <v>30</v>
      </c>
      <c r="E104" s="39">
        <f t="shared" si="5"/>
        <v>23</v>
      </c>
      <c r="F104" s="39">
        <f t="shared" si="5"/>
        <v>20</v>
      </c>
      <c r="G104" s="39">
        <f t="shared" si="5"/>
        <v>0</v>
      </c>
      <c r="H104" s="40">
        <f t="shared" si="5"/>
        <v>21</v>
      </c>
    </row>
    <row r="105" spans="1:8" x14ac:dyDescent="0.2">
      <c r="A105" s="49"/>
      <c r="B105" s="17"/>
      <c r="C105" s="17"/>
      <c r="D105" s="17"/>
      <c r="E105" s="17"/>
      <c r="F105" s="17"/>
      <c r="G105" s="17"/>
      <c r="H105" s="17"/>
    </row>
    <row r="106" spans="1:8" x14ac:dyDescent="0.2">
      <c r="A106" s="49"/>
      <c r="B106" s="17"/>
      <c r="C106" s="17"/>
      <c r="D106" s="17"/>
      <c r="E106" s="17"/>
      <c r="F106" s="17"/>
      <c r="G106" s="17"/>
      <c r="H106" s="17"/>
    </row>
    <row r="107" spans="1:8" ht="17" thickBot="1" x14ac:dyDescent="0.25">
      <c r="A107" s="49"/>
      <c r="B107" s="17"/>
      <c r="C107" s="17"/>
      <c r="D107" s="17"/>
      <c r="E107" s="17"/>
      <c r="F107" s="17"/>
      <c r="G107" s="17"/>
      <c r="H107" s="17"/>
    </row>
    <row r="108" spans="1:8" ht="17" thickBot="1" x14ac:dyDescent="0.25">
      <c r="A108" s="55" t="s">
        <v>293</v>
      </c>
      <c r="B108" s="18" t="s">
        <v>0</v>
      </c>
      <c r="C108" s="18" t="s">
        <v>7</v>
      </c>
      <c r="D108" s="18" t="s">
        <v>8</v>
      </c>
      <c r="E108" s="18" t="s">
        <v>9</v>
      </c>
      <c r="F108" s="18" t="s">
        <v>10</v>
      </c>
      <c r="G108" s="18" t="s">
        <v>201</v>
      </c>
      <c r="H108" s="19" t="s">
        <v>202</v>
      </c>
    </row>
    <row r="109" spans="1:8" x14ac:dyDescent="0.2">
      <c r="A109" s="52" t="s">
        <v>548</v>
      </c>
      <c r="B109" s="17">
        <v>1.319</v>
      </c>
      <c r="C109" s="17">
        <v>0.186</v>
      </c>
      <c r="D109" s="17">
        <v>1.0469999999999999</v>
      </c>
      <c r="E109" s="17">
        <v>113.80500000000001</v>
      </c>
      <c r="F109" s="17">
        <v>0.41699999999999998</v>
      </c>
      <c r="G109" s="17"/>
      <c r="H109" s="35">
        <v>0.432</v>
      </c>
    </row>
    <row r="110" spans="1:8" x14ac:dyDescent="0.2">
      <c r="A110" s="12" t="s">
        <v>549</v>
      </c>
      <c r="B110" s="17">
        <v>1.3069999999999999</v>
      </c>
      <c r="C110" s="17">
        <v>0.17</v>
      </c>
      <c r="D110" s="17">
        <v>1.008</v>
      </c>
      <c r="E110" s="17">
        <v>117.628</v>
      </c>
      <c r="F110" s="17"/>
      <c r="G110" s="17"/>
      <c r="H110" s="36"/>
    </row>
    <row r="111" spans="1:8" x14ac:dyDescent="0.2">
      <c r="A111" s="12"/>
      <c r="B111" s="17"/>
      <c r="C111" s="17"/>
      <c r="D111" s="17"/>
      <c r="E111" s="17"/>
      <c r="F111" s="17"/>
      <c r="G111" s="17"/>
      <c r="H111" s="36"/>
    </row>
    <row r="112" spans="1:8" x14ac:dyDescent="0.2">
      <c r="A112" s="12" t="s">
        <v>4</v>
      </c>
      <c r="B112" s="17">
        <f>AVERAGE(B109:B110)</f>
        <v>1.3129999999999999</v>
      </c>
      <c r="C112" s="17">
        <f t="shared" ref="C112:G112" si="6">AVERAGE(C109:C110)</f>
        <v>0.17799999999999999</v>
      </c>
      <c r="D112" s="17">
        <f t="shared" si="6"/>
        <v>1.0274999999999999</v>
      </c>
      <c r="E112" s="17">
        <f t="shared" si="6"/>
        <v>115.7165</v>
      </c>
      <c r="F112" s="17">
        <f t="shared" si="6"/>
        <v>0.41699999999999998</v>
      </c>
      <c r="G112" s="17" t="e">
        <f t="shared" si="6"/>
        <v>#DIV/0!</v>
      </c>
      <c r="H112" s="36">
        <f>AVERAGE(H109:H110)</f>
        <v>0.432</v>
      </c>
    </row>
    <row r="113" spans="1:8" ht="17" thickBot="1" x14ac:dyDescent="0.25">
      <c r="A113" s="37" t="s">
        <v>5</v>
      </c>
      <c r="B113" s="39">
        <f>COUNT(B109:B110)</f>
        <v>2</v>
      </c>
      <c r="C113" s="39">
        <f t="shared" ref="C113:H113" si="7">COUNT(C109:C110)</f>
        <v>2</v>
      </c>
      <c r="D113" s="39">
        <f t="shared" si="7"/>
        <v>2</v>
      </c>
      <c r="E113" s="39">
        <f t="shared" si="7"/>
        <v>2</v>
      </c>
      <c r="F113" s="39">
        <f t="shared" si="7"/>
        <v>1</v>
      </c>
      <c r="G113" s="39">
        <f t="shared" si="7"/>
        <v>0</v>
      </c>
      <c r="H113" s="40">
        <f t="shared" si="7"/>
        <v>1</v>
      </c>
    </row>
    <row r="114" spans="1:8" x14ac:dyDescent="0.2">
      <c r="A114" s="49"/>
      <c r="B114" s="17"/>
      <c r="C114" s="17"/>
      <c r="D114" s="17"/>
      <c r="E114" s="17"/>
      <c r="F114" s="17"/>
      <c r="G114" s="17"/>
      <c r="H114" s="17"/>
    </row>
    <row r="115" spans="1:8" x14ac:dyDescent="0.2">
      <c r="A115" s="49"/>
      <c r="B115" s="17"/>
      <c r="C115" s="17"/>
      <c r="D115" s="17"/>
      <c r="E115" s="17"/>
      <c r="F115" s="17"/>
      <c r="G115" s="17"/>
      <c r="H115" s="17"/>
    </row>
    <row r="116" spans="1:8" ht="17" thickBot="1" x14ac:dyDescent="0.25">
      <c r="A116" s="49"/>
      <c r="B116" s="17"/>
      <c r="C116" s="17"/>
      <c r="D116" s="17"/>
      <c r="E116" s="17"/>
      <c r="F116" s="17"/>
      <c r="G116" s="17"/>
      <c r="H116" s="17"/>
    </row>
    <row r="117" spans="1:8" ht="17" thickBot="1" x14ac:dyDescent="0.25">
      <c r="A117" s="55" t="s">
        <v>295</v>
      </c>
      <c r="B117" s="18" t="s">
        <v>0</v>
      </c>
      <c r="C117" s="18" t="s">
        <v>7</v>
      </c>
      <c r="D117" s="18" t="s">
        <v>8</v>
      </c>
      <c r="E117" s="18" t="s">
        <v>9</v>
      </c>
      <c r="F117" s="18" t="s">
        <v>10</v>
      </c>
      <c r="G117" s="18" t="s">
        <v>201</v>
      </c>
      <c r="H117" s="19" t="s">
        <v>202</v>
      </c>
    </row>
    <row r="118" spans="1:8" x14ac:dyDescent="0.2">
      <c r="A118" s="52" t="s">
        <v>550</v>
      </c>
      <c r="B118" s="17">
        <v>1.627</v>
      </c>
      <c r="C118" s="17">
        <v>0.23100000000000001</v>
      </c>
      <c r="D118" s="17">
        <v>1.5349999999999999</v>
      </c>
      <c r="E118" s="17">
        <v>108.517</v>
      </c>
      <c r="F118" s="17">
        <v>0.51200000000000001</v>
      </c>
      <c r="G118" s="17"/>
      <c r="H118" s="35">
        <v>0.1774</v>
      </c>
    </row>
    <row r="119" spans="1:8" x14ac:dyDescent="0.2">
      <c r="A119" s="12" t="s">
        <v>551</v>
      </c>
      <c r="B119" s="17">
        <v>1.5980000000000001</v>
      </c>
      <c r="C119" s="17">
        <v>0.19500000000000001</v>
      </c>
      <c r="D119" s="17">
        <v>1.4470000000000001</v>
      </c>
      <c r="E119" s="17">
        <v>114.749</v>
      </c>
      <c r="F119" s="17">
        <v>0.45600000000000002</v>
      </c>
      <c r="G119" s="17"/>
      <c r="H119" s="36">
        <v>0.2225</v>
      </c>
    </row>
    <row r="120" spans="1:8" x14ac:dyDescent="0.2">
      <c r="A120" s="12" t="s">
        <v>552</v>
      </c>
      <c r="B120" s="17">
        <v>1.587</v>
      </c>
      <c r="C120" s="17">
        <v>0.214</v>
      </c>
      <c r="D120" s="17">
        <v>1.4219999999999999</v>
      </c>
      <c r="E120" s="17"/>
      <c r="F120" s="17">
        <v>0.45400000000000001</v>
      </c>
      <c r="G120" s="17"/>
      <c r="H120" s="36">
        <v>0.14179999999999998</v>
      </c>
    </row>
    <row r="121" spans="1:8" x14ac:dyDescent="0.2">
      <c r="A121" s="12" t="s">
        <v>553</v>
      </c>
      <c r="B121" s="17">
        <v>1.792</v>
      </c>
      <c r="C121" s="17">
        <v>0.218</v>
      </c>
      <c r="D121" s="17">
        <v>1.585</v>
      </c>
      <c r="E121" s="17">
        <v>115.483</v>
      </c>
      <c r="F121" s="17">
        <v>0.503</v>
      </c>
      <c r="G121" s="17"/>
      <c r="H121" s="36">
        <v>7.6399999999999996E-2</v>
      </c>
    </row>
    <row r="122" spans="1:8" x14ac:dyDescent="0.2">
      <c r="A122" s="12" t="s">
        <v>554</v>
      </c>
      <c r="B122" s="17">
        <v>1.66</v>
      </c>
      <c r="C122" s="17">
        <v>0.216</v>
      </c>
      <c r="D122" s="17">
        <v>1.51</v>
      </c>
      <c r="E122" s="17"/>
      <c r="F122" s="17">
        <v>0.48699999999999999</v>
      </c>
      <c r="G122" s="17"/>
      <c r="H122" s="36">
        <v>0.1396</v>
      </c>
    </row>
    <row r="123" spans="1:8" x14ac:dyDescent="0.2">
      <c r="A123" s="12" t="s">
        <v>555</v>
      </c>
      <c r="B123" s="17">
        <v>1.546</v>
      </c>
      <c r="C123" s="17">
        <v>0.21</v>
      </c>
      <c r="D123" s="17">
        <v>1.577</v>
      </c>
      <c r="E123" s="17">
        <v>109.252</v>
      </c>
      <c r="F123" s="17">
        <v>0.442</v>
      </c>
      <c r="G123" s="17"/>
      <c r="H123" s="36">
        <v>0.1671</v>
      </c>
    </row>
    <row r="124" spans="1:8" x14ac:dyDescent="0.2">
      <c r="A124" s="12" t="s">
        <v>556</v>
      </c>
      <c r="B124" s="17">
        <v>1.671</v>
      </c>
      <c r="C124" s="17">
        <v>0.21099999999999999</v>
      </c>
      <c r="D124" s="17">
        <v>1.673</v>
      </c>
      <c r="E124" s="17">
        <v>113.14</v>
      </c>
      <c r="F124" s="17">
        <v>0.51200000000000001</v>
      </c>
      <c r="G124" s="17"/>
      <c r="H124" s="36">
        <v>0.23370000000000002</v>
      </c>
    </row>
    <row r="125" spans="1:8" x14ac:dyDescent="0.2">
      <c r="A125" s="12" t="s">
        <v>557</v>
      </c>
      <c r="B125" s="17">
        <v>1.577</v>
      </c>
      <c r="C125" s="17">
        <v>0.20799999999999999</v>
      </c>
      <c r="D125" s="17">
        <v>1.52</v>
      </c>
      <c r="E125" s="17">
        <v>115.114</v>
      </c>
      <c r="F125" s="17">
        <v>0.44400000000000001</v>
      </c>
      <c r="G125" s="17"/>
      <c r="H125" s="36">
        <v>0.24180000000000001</v>
      </c>
    </row>
    <row r="126" spans="1:8" x14ac:dyDescent="0.2">
      <c r="A126" s="12" t="s">
        <v>558</v>
      </c>
      <c r="B126" s="17">
        <v>1.5860000000000001</v>
      </c>
      <c r="C126" s="17">
        <v>0.20699999999999999</v>
      </c>
      <c r="D126" s="17">
        <v>1.444</v>
      </c>
      <c r="E126" s="17">
        <v>109.032</v>
      </c>
      <c r="F126" s="17">
        <v>0.48699999999999999</v>
      </c>
      <c r="G126" s="17"/>
      <c r="H126" s="36"/>
    </row>
    <row r="127" spans="1:8" x14ac:dyDescent="0.2">
      <c r="A127" s="12" t="s">
        <v>559</v>
      </c>
      <c r="B127" s="17">
        <v>1.6020000000000001</v>
      </c>
      <c r="C127" s="17">
        <v>0.218</v>
      </c>
      <c r="D127" s="17">
        <v>1.3540000000000001</v>
      </c>
      <c r="E127" s="17">
        <v>104.407</v>
      </c>
      <c r="F127" s="17">
        <v>0.43</v>
      </c>
      <c r="G127" s="17"/>
      <c r="H127" s="36">
        <v>8.3400000000000002E-2</v>
      </c>
    </row>
    <row r="128" spans="1:8" x14ac:dyDescent="0.2">
      <c r="A128" s="12" t="s">
        <v>560</v>
      </c>
      <c r="B128" s="17">
        <v>1.599</v>
      </c>
      <c r="C128" s="17">
        <v>0.23200000000000001</v>
      </c>
      <c r="D128" s="17">
        <v>1.4710000000000001</v>
      </c>
      <c r="E128" s="17">
        <v>104.462</v>
      </c>
      <c r="F128" s="17">
        <v>0.45800000000000002</v>
      </c>
      <c r="G128" s="17"/>
      <c r="H128" s="36">
        <v>0.17150000000000001</v>
      </c>
    </row>
    <row r="129" spans="1:8" x14ac:dyDescent="0.2">
      <c r="A129" s="12" t="s">
        <v>561</v>
      </c>
      <c r="B129" s="17">
        <v>1.6220000000000001</v>
      </c>
      <c r="C129" s="17">
        <v>0.216</v>
      </c>
      <c r="D129" s="17">
        <v>1.5289999999999999</v>
      </c>
      <c r="E129" s="17">
        <v>108.131</v>
      </c>
      <c r="F129" s="17">
        <v>0.45100000000000001</v>
      </c>
      <c r="G129" s="17"/>
      <c r="H129" s="36"/>
    </row>
    <row r="130" spans="1:8" x14ac:dyDescent="0.2">
      <c r="A130" s="12" t="s">
        <v>562</v>
      </c>
      <c r="B130" s="17">
        <v>1.663</v>
      </c>
      <c r="C130" s="17">
        <v>0.21099999999999999</v>
      </c>
      <c r="D130" s="17">
        <v>1.474</v>
      </c>
      <c r="E130" s="17">
        <v>118.28700000000001</v>
      </c>
      <c r="F130" s="17"/>
      <c r="G130" s="17"/>
      <c r="H130" s="36">
        <v>0.1552</v>
      </c>
    </row>
    <row r="131" spans="1:8" x14ac:dyDescent="0.2">
      <c r="A131" s="12" t="s">
        <v>563</v>
      </c>
      <c r="B131" s="17">
        <v>1.6379999999999999</v>
      </c>
      <c r="C131" s="17">
        <v>0.215</v>
      </c>
      <c r="D131" s="17"/>
      <c r="E131" s="17">
        <v>115.755</v>
      </c>
      <c r="F131" s="17"/>
      <c r="G131" s="17"/>
      <c r="H131" s="36">
        <v>0.21579999999999999</v>
      </c>
    </row>
    <row r="132" spans="1:8" x14ac:dyDescent="0.2">
      <c r="A132" s="12" t="s">
        <v>564</v>
      </c>
      <c r="B132" s="17"/>
      <c r="C132" s="17"/>
      <c r="D132" s="17">
        <v>1.46</v>
      </c>
      <c r="E132" s="17">
        <v>100.92400000000001</v>
      </c>
      <c r="F132" s="17"/>
      <c r="G132" s="17"/>
      <c r="H132" s="36"/>
    </row>
    <row r="133" spans="1:8" x14ac:dyDescent="0.2">
      <c r="A133" s="12" t="s">
        <v>565</v>
      </c>
      <c r="B133" s="17"/>
      <c r="C133" s="17"/>
      <c r="D133" s="17">
        <v>1.5369999999999999</v>
      </c>
      <c r="E133" s="17">
        <v>101.19199999999999</v>
      </c>
      <c r="F133" s="17"/>
      <c r="G133" s="17"/>
      <c r="H133" s="36"/>
    </row>
    <row r="134" spans="1:8" x14ac:dyDescent="0.2">
      <c r="A134" s="12" t="s">
        <v>566</v>
      </c>
      <c r="B134" s="17">
        <v>1.61</v>
      </c>
      <c r="C134" s="17"/>
      <c r="D134" s="17"/>
      <c r="E134" s="17">
        <v>112.65</v>
      </c>
      <c r="F134" s="17"/>
      <c r="G134" s="17"/>
      <c r="H134" s="36"/>
    </row>
    <row r="135" spans="1:8" x14ac:dyDescent="0.2">
      <c r="A135" s="12" t="s">
        <v>567</v>
      </c>
      <c r="B135" s="17"/>
      <c r="C135" s="17"/>
      <c r="D135" s="17">
        <v>1.516</v>
      </c>
      <c r="E135" s="17">
        <v>108.691</v>
      </c>
      <c r="F135" s="17"/>
      <c r="G135" s="17"/>
      <c r="H135" s="36"/>
    </row>
    <row r="136" spans="1:8" x14ac:dyDescent="0.2">
      <c r="A136" s="12" t="s">
        <v>568</v>
      </c>
      <c r="B136" s="17"/>
      <c r="C136" s="17"/>
      <c r="D136" s="17">
        <v>1.484</v>
      </c>
      <c r="E136" s="17">
        <v>110.26</v>
      </c>
      <c r="F136" s="17"/>
      <c r="G136" s="17"/>
      <c r="H136" s="36"/>
    </row>
    <row r="137" spans="1:8" x14ac:dyDescent="0.2">
      <c r="A137" s="12" t="s">
        <v>569</v>
      </c>
      <c r="B137" s="17"/>
      <c r="C137" s="17"/>
      <c r="D137" s="17">
        <v>1.423</v>
      </c>
      <c r="E137" s="17">
        <v>105.354</v>
      </c>
      <c r="F137" s="17"/>
      <c r="G137" s="17"/>
      <c r="H137" s="36"/>
    </row>
    <row r="138" spans="1:8" x14ac:dyDescent="0.2">
      <c r="A138" s="12" t="s">
        <v>570</v>
      </c>
      <c r="B138" s="17">
        <v>1.67</v>
      </c>
      <c r="C138" s="17"/>
      <c r="D138" s="17">
        <v>1.4930000000000001</v>
      </c>
      <c r="E138" s="17">
        <v>113.633</v>
      </c>
      <c r="F138" s="17"/>
      <c r="G138" s="17"/>
      <c r="H138" s="36"/>
    </row>
    <row r="139" spans="1:8" x14ac:dyDescent="0.2">
      <c r="A139" s="12" t="s">
        <v>571</v>
      </c>
      <c r="B139" s="17">
        <v>1.59</v>
      </c>
      <c r="C139" s="17"/>
      <c r="D139" s="17"/>
      <c r="E139" s="17"/>
      <c r="F139" s="17">
        <v>0.46800000000000003</v>
      </c>
      <c r="G139" s="17"/>
      <c r="H139" s="36">
        <v>0.1943</v>
      </c>
    </row>
    <row r="140" spans="1:8" x14ac:dyDescent="0.2">
      <c r="A140" s="12" t="s">
        <v>572</v>
      </c>
      <c r="B140" s="17">
        <v>1.6060000000000001</v>
      </c>
      <c r="C140" s="17"/>
      <c r="D140" s="17">
        <v>1.4450000000000001</v>
      </c>
      <c r="E140" s="17">
        <v>107.872</v>
      </c>
      <c r="F140" s="17"/>
      <c r="G140" s="17"/>
      <c r="H140" s="36"/>
    </row>
    <row r="141" spans="1:8" x14ac:dyDescent="0.2">
      <c r="A141" s="12" t="s">
        <v>573</v>
      </c>
      <c r="B141" s="17"/>
      <c r="C141" s="17"/>
      <c r="D141" s="17">
        <v>1.4550000000000001</v>
      </c>
      <c r="E141" s="17">
        <v>107.462</v>
      </c>
      <c r="F141" s="17"/>
      <c r="G141" s="17"/>
      <c r="H141" s="36"/>
    </row>
    <row r="142" spans="1:8" x14ac:dyDescent="0.2">
      <c r="A142" s="12"/>
      <c r="B142" s="17"/>
      <c r="C142" s="17"/>
      <c r="D142" s="17"/>
      <c r="E142" s="17"/>
      <c r="F142" s="17"/>
      <c r="G142" s="17"/>
      <c r="H142" s="36"/>
    </row>
    <row r="143" spans="1:8" x14ac:dyDescent="0.2">
      <c r="A143" s="12" t="s">
        <v>4</v>
      </c>
      <c r="B143" s="17">
        <f>AVERAGE(B118:B141)</f>
        <v>1.6246666666666669</v>
      </c>
      <c r="C143" s="17">
        <f t="shared" ref="C143:G143" si="8">AVERAGE(C118:C141)</f>
        <v>0.21442857142857144</v>
      </c>
      <c r="D143" s="17">
        <f t="shared" si="8"/>
        <v>1.4930476190476194</v>
      </c>
      <c r="E143" s="17">
        <f t="shared" si="8"/>
        <v>109.73176190476191</v>
      </c>
      <c r="F143" s="17">
        <f t="shared" si="8"/>
        <v>0.46953846153846146</v>
      </c>
      <c r="G143" s="17" t="e">
        <f t="shared" si="8"/>
        <v>#DIV/0!</v>
      </c>
      <c r="H143" s="36">
        <f>AVERAGE(H118:H141)</f>
        <v>0.17080769230769233</v>
      </c>
    </row>
    <row r="144" spans="1:8" ht="17" thickBot="1" x14ac:dyDescent="0.25">
      <c r="A144" s="37" t="s">
        <v>5</v>
      </c>
      <c r="B144" s="39">
        <f>COUNT(B118:B141)</f>
        <v>18</v>
      </c>
      <c r="C144" s="39">
        <f t="shared" ref="C144:H144" si="9">COUNT(C118:C141)</f>
        <v>14</v>
      </c>
      <c r="D144" s="39">
        <f t="shared" si="9"/>
        <v>21</v>
      </c>
      <c r="E144" s="39">
        <f t="shared" si="9"/>
        <v>21</v>
      </c>
      <c r="F144" s="39">
        <f t="shared" si="9"/>
        <v>13</v>
      </c>
      <c r="G144" s="39">
        <f t="shared" si="9"/>
        <v>0</v>
      </c>
      <c r="H144" s="40">
        <f t="shared" si="9"/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E653E-834D-5148-B82E-684677672235}">
  <dimension ref="A1:I36"/>
  <sheetViews>
    <sheetView workbookViewId="0">
      <selection activeCell="G30" sqref="G30"/>
    </sheetView>
  </sheetViews>
  <sheetFormatPr baseColWidth="10" defaultRowHeight="16" x14ac:dyDescent="0.2"/>
  <cols>
    <col min="1" max="1" width="21.5" style="13" customWidth="1"/>
    <col min="2" max="8" width="10.83203125" style="13"/>
  </cols>
  <sheetData>
    <row r="1" spans="1:9" ht="17" thickBot="1" x14ac:dyDescent="0.25">
      <c r="A1" s="55" t="s">
        <v>164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201</v>
      </c>
      <c r="H1" s="20" t="s">
        <v>202</v>
      </c>
      <c r="I1" s="34"/>
    </row>
    <row r="2" spans="1:9" x14ac:dyDescent="0.2">
      <c r="A2" s="12" t="s">
        <v>11</v>
      </c>
      <c r="B2" s="17"/>
      <c r="C2" s="17">
        <v>0.123</v>
      </c>
      <c r="D2" s="17">
        <v>0.72599999999999998</v>
      </c>
      <c r="E2" s="17"/>
      <c r="F2" s="17">
        <v>0.28100000000000003</v>
      </c>
      <c r="G2" s="17">
        <v>0.22450000000000001</v>
      </c>
      <c r="H2" s="35">
        <v>8.6699999999999999E-2</v>
      </c>
      <c r="I2" s="34"/>
    </row>
    <row r="3" spans="1:9" x14ac:dyDescent="0.2">
      <c r="A3" s="12" t="s">
        <v>12</v>
      </c>
      <c r="B3" s="17">
        <v>0.998</v>
      </c>
      <c r="C3" s="17"/>
      <c r="D3" s="17">
        <v>0.78</v>
      </c>
      <c r="E3" s="17">
        <v>125.556</v>
      </c>
      <c r="F3" s="17"/>
      <c r="G3" s="17"/>
      <c r="H3" s="36"/>
      <c r="I3" s="34"/>
    </row>
    <row r="4" spans="1:9" x14ac:dyDescent="0.2">
      <c r="A4" s="12" t="s">
        <v>13</v>
      </c>
      <c r="B4" s="17"/>
      <c r="C4" s="17"/>
      <c r="D4" s="17">
        <v>0.61599999999999999</v>
      </c>
      <c r="E4" s="17">
        <v>121.08</v>
      </c>
      <c r="F4" s="17"/>
      <c r="G4" s="17"/>
      <c r="H4" s="36"/>
      <c r="I4" s="34"/>
    </row>
    <row r="5" spans="1:9" x14ac:dyDescent="0.2">
      <c r="A5" s="12" t="s">
        <v>14</v>
      </c>
      <c r="B5" s="17"/>
      <c r="C5" s="17"/>
      <c r="D5" s="17">
        <v>0.63100000000000001</v>
      </c>
      <c r="E5" s="17"/>
      <c r="F5" s="17"/>
      <c r="G5" s="17"/>
      <c r="H5" s="36"/>
      <c r="I5" s="34"/>
    </row>
    <row r="6" spans="1:9" x14ac:dyDescent="0.2">
      <c r="A6" s="12" t="s">
        <v>15</v>
      </c>
      <c r="B6" s="17"/>
      <c r="C6" s="17"/>
      <c r="D6" s="17">
        <v>0.66400000000000003</v>
      </c>
      <c r="E6" s="17"/>
      <c r="F6" s="17"/>
      <c r="G6" s="17"/>
      <c r="H6" s="36"/>
      <c r="I6" s="34"/>
    </row>
    <row r="7" spans="1:9" x14ac:dyDescent="0.2">
      <c r="A7" s="12" t="s">
        <v>16</v>
      </c>
      <c r="B7" s="17">
        <v>1.0680000000000001</v>
      </c>
      <c r="C7" s="17"/>
      <c r="D7" s="17">
        <v>0.77</v>
      </c>
      <c r="E7" s="17">
        <v>119.875</v>
      </c>
      <c r="F7" s="17"/>
      <c r="G7" s="17"/>
      <c r="H7" s="36"/>
      <c r="I7" s="34"/>
    </row>
    <row r="8" spans="1:9" x14ac:dyDescent="0.2">
      <c r="A8" s="12" t="s">
        <v>17</v>
      </c>
      <c r="B8" s="17">
        <v>1.018</v>
      </c>
      <c r="C8" s="17"/>
      <c r="D8" s="17">
        <v>0.70799999999999996</v>
      </c>
      <c r="E8" s="17"/>
      <c r="F8" s="17"/>
      <c r="G8" s="17"/>
      <c r="H8" s="36"/>
      <c r="I8" s="34"/>
    </row>
    <row r="9" spans="1:9" x14ac:dyDescent="0.2">
      <c r="A9" s="12" t="s">
        <v>18</v>
      </c>
      <c r="B9" s="17"/>
      <c r="C9" s="17">
        <v>0.11600000000000001</v>
      </c>
      <c r="D9" s="17"/>
      <c r="E9" s="17"/>
      <c r="F9" s="17">
        <v>0.254</v>
      </c>
      <c r="G9" s="17">
        <v>9.1899999999999996E-2</v>
      </c>
      <c r="H9" s="36"/>
      <c r="I9" s="34"/>
    </row>
    <row r="10" spans="1:9" x14ac:dyDescent="0.2">
      <c r="A10" s="12" t="s">
        <v>19</v>
      </c>
      <c r="B10" s="17"/>
      <c r="C10" s="17">
        <v>0.113</v>
      </c>
      <c r="D10" s="17"/>
      <c r="E10" s="17"/>
      <c r="F10" s="17">
        <v>0.26400000000000001</v>
      </c>
      <c r="G10" s="17">
        <v>0.13009999999999999</v>
      </c>
      <c r="H10" s="36"/>
      <c r="I10" s="34"/>
    </row>
    <row r="11" spans="1:9" x14ac:dyDescent="0.2">
      <c r="A11" s="12" t="s">
        <v>20</v>
      </c>
      <c r="B11" s="17"/>
      <c r="C11" s="17"/>
      <c r="D11" s="17">
        <v>0.65300000000000002</v>
      </c>
      <c r="E11" s="17"/>
      <c r="F11" s="17"/>
      <c r="G11" s="17"/>
      <c r="H11" s="36"/>
      <c r="I11" s="34"/>
    </row>
    <row r="12" spans="1:9" x14ac:dyDescent="0.2">
      <c r="A12" s="12" t="s">
        <v>21</v>
      </c>
      <c r="B12" s="17">
        <v>0.93400000000000005</v>
      </c>
      <c r="C12" s="17">
        <v>0.107</v>
      </c>
      <c r="D12" s="17">
        <v>0.69899999999999995</v>
      </c>
      <c r="E12" s="17">
        <v>126.593</v>
      </c>
      <c r="F12" s="17">
        <v>0.27900000000000003</v>
      </c>
      <c r="G12" s="17">
        <v>0.1159</v>
      </c>
      <c r="H12" s="36">
        <v>5.3199999999999997E-2</v>
      </c>
      <c r="I12" s="34"/>
    </row>
    <row r="13" spans="1:9" x14ac:dyDescent="0.2">
      <c r="A13" s="12" t="s">
        <v>22</v>
      </c>
      <c r="B13" s="17">
        <v>1.04</v>
      </c>
      <c r="C13" s="17"/>
      <c r="D13" s="17">
        <v>0.72299999999999998</v>
      </c>
      <c r="E13" s="17">
        <v>124.819</v>
      </c>
      <c r="F13" s="17"/>
      <c r="G13" s="17"/>
      <c r="H13" s="36"/>
      <c r="I13" s="34"/>
    </row>
    <row r="14" spans="1:9" x14ac:dyDescent="0.2">
      <c r="A14" s="12"/>
      <c r="B14" s="17"/>
      <c r="C14" s="17"/>
      <c r="D14" s="17"/>
      <c r="E14" s="17"/>
      <c r="F14" s="17"/>
      <c r="G14" s="17"/>
      <c r="H14" s="36"/>
      <c r="I14" s="34"/>
    </row>
    <row r="15" spans="1:9" x14ac:dyDescent="0.2">
      <c r="A15" s="12" t="s">
        <v>4</v>
      </c>
      <c r="B15" s="17">
        <f>AVERAGE(B2:B13)</f>
        <v>1.0116000000000001</v>
      </c>
      <c r="C15" s="17">
        <f t="shared" ref="C15:G15" si="0">AVERAGE(C2:C13)</f>
        <v>0.11474999999999999</v>
      </c>
      <c r="D15" s="17">
        <f>AVERAGE(D2:D13)</f>
        <v>0.69699999999999995</v>
      </c>
      <c r="E15" s="17">
        <f t="shared" si="0"/>
        <v>123.58459999999999</v>
      </c>
      <c r="F15" s="17">
        <f t="shared" si="0"/>
        <v>0.26950000000000002</v>
      </c>
      <c r="G15" s="17">
        <f t="shared" si="0"/>
        <v>0.1406</v>
      </c>
      <c r="H15" s="36">
        <f>AVERAGE(H2:H13)</f>
        <v>6.9949999999999998E-2</v>
      </c>
      <c r="I15" s="34"/>
    </row>
    <row r="16" spans="1:9" ht="17" thickBot="1" x14ac:dyDescent="0.25">
      <c r="A16" s="37" t="s">
        <v>5</v>
      </c>
      <c r="B16" s="38">
        <v>5</v>
      </c>
      <c r="C16" s="39">
        <v>4</v>
      </c>
      <c r="D16" s="39">
        <v>10</v>
      </c>
      <c r="E16" s="39">
        <v>5</v>
      </c>
      <c r="F16" s="39">
        <v>4</v>
      </c>
      <c r="G16" s="39">
        <v>4</v>
      </c>
      <c r="H16" s="40">
        <v>2</v>
      </c>
      <c r="I16" s="34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34"/>
    </row>
    <row r="18" spans="1:9" x14ac:dyDescent="0.2">
      <c r="A18" s="16"/>
      <c r="B18" s="16"/>
      <c r="C18" s="16"/>
      <c r="D18" s="16"/>
      <c r="E18" s="16"/>
      <c r="F18" s="16"/>
      <c r="G18" s="16"/>
      <c r="H18" s="16"/>
      <c r="I18" s="34"/>
    </row>
    <row r="19" spans="1:9" x14ac:dyDescent="0.2">
      <c r="A19" s="16"/>
      <c r="B19" s="16"/>
      <c r="C19" s="16"/>
      <c r="D19" s="16"/>
      <c r="E19" s="16"/>
      <c r="F19" s="16"/>
      <c r="G19" s="16"/>
      <c r="H19" s="16"/>
      <c r="I19" s="34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34"/>
    </row>
    <row r="21" spans="1:9" x14ac:dyDescent="0.2">
      <c r="C21" s="16"/>
      <c r="D21" s="16"/>
    </row>
    <row r="22" spans="1:9" x14ac:dyDescent="0.2">
      <c r="C22" s="16"/>
      <c r="D22" s="16"/>
    </row>
    <row r="23" spans="1:9" x14ac:dyDescent="0.2">
      <c r="C23" s="16"/>
      <c r="D23" s="17"/>
    </row>
    <row r="24" spans="1:9" x14ac:dyDescent="0.2">
      <c r="C24" s="16"/>
      <c r="D24" s="17"/>
    </row>
    <row r="25" spans="1:9" x14ac:dyDescent="0.2">
      <c r="C25" s="16"/>
      <c r="D25" s="17"/>
    </row>
    <row r="26" spans="1:9" x14ac:dyDescent="0.2">
      <c r="C26" s="16"/>
      <c r="D26" s="17"/>
    </row>
    <row r="27" spans="1:9" x14ac:dyDescent="0.2">
      <c r="C27" s="16"/>
      <c r="D27" s="17"/>
    </row>
    <row r="28" spans="1:9" x14ac:dyDescent="0.2">
      <c r="C28" s="16"/>
      <c r="D28" s="17"/>
    </row>
    <row r="29" spans="1:9" x14ac:dyDescent="0.2">
      <c r="C29" s="16"/>
      <c r="D29" s="17"/>
    </row>
    <row r="30" spans="1:9" x14ac:dyDescent="0.2">
      <c r="C30" s="16"/>
      <c r="D30" s="17"/>
    </row>
    <row r="31" spans="1:9" x14ac:dyDescent="0.2">
      <c r="C31" s="16"/>
      <c r="D31" s="17"/>
    </row>
    <row r="32" spans="1:9" x14ac:dyDescent="0.2">
      <c r="C32" s="16"/>
      <c r="D32" s="17"/>
    </row>
    <row r="33" spans="3:4" x14ac:dyDescent="0.2">
      <c r="C33" s="16"/>
      <c r="D33" s="17"/>
    </row>
    <row r="34" spans="3:4" x14ac:dyDescent="0.2">
      <c r="C34" s="16"/>
      <c r="D34" s="16"/>
    </row>
    <row r="35" spans="3:4" x14ac:dyDescent="0.2">
      <c r="C35" s="16"/>
      <c r="D35" s="16"/>
    </row>
    <row r="36" spans="3:4" x14ac:dyDescent="0.2">
      <c r="C36" s="16"/>
      <c r="D3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DACD9-0F44-624C-95AE-D0633DF22627}">
  <dimension ref="A1:K207"/>
  <sheetViews>
    <sheetView tabSelected="1" topLeftCell="A163" workbookViewId="0">
      <selection activeCell="F199" sqref="F199"/>
    </sheetView>
  </sheetViews>
  <sheetFormatPr baseColWidth="10" defaultRowHeight="16" x14ac:dyDescent="0.2"/>
  <cols>
    <col min="1" max="1" width="23" style="49" customWidth="1"/>
    <col min="2" max="6" width="10.83203125" style="17"/>
    <col min="7" max="7" width="14.5" style="17" customWidth="1"/>
    <col min="8" max="8" width="13.5" style="17" customWidth="1"/>
    <col min="10" max="10" width="10.83203125" style="15"/>
    <col min="11" max="11" width="20.33203125" customWidth="1"/>
  </cols>
  <sheetData>
    <row r="1" spans="1:11" ht="17" thickBot="1" x14ac:dyDescent="0.25">
      <c r="A1" s="53" t="s">
        <v>165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201</v>
      </c>
      <c r="H1" s="20" t="s">
        <v>202</v>
      </c>
      <c r="K1" s="70" t="s">
        <v>577</v>
      </c>
    </row>
    <row r="2" spans="1:11" x14ac:dyDescent="0.2">
      <c r="A2" s="41" t="s">
        <v>23</v>
      </c>
      <c r="B2" s="17">
        <v>1.0621</v>
      </c>
      <c r="C2" s="17">
        <v>0.11899999999999999</v>
      </c>
      <c r="D2" s="17">
        <v>0.78</v>
      </c>
      <c r="E2" s="17">
        <v>119.18600000000001</v>
      </c>
      <c r="F2" s="17">
        <v>0.31</v>
      </c>
      <c r="G2" s="17">
        <v>9.98E-2</v>
      </c>
      <c r="H2" s="36">
        <v>8.48E-2</v>
      </c>
      <c r="K2" s="71" t="s">
        <v>164</v>
      </c>
    </row>
    <row r="3" spans="1:11" x14ac:dyDescent="0.2">
      <c r="A3" s="41" t="s">
        <v>24</v>
      </c>
      <c r="B3" s="17">
        <v>1.0986</v>
      </c>
      <c r="C3" s="17">
        <v>0.122</v>
      </c>
      <c r="D3" s="17">
        <v>0.76</v>
      </c>
      <c r="E3" s="17">
        <v>119.899</v>
      </c>
      <c r="F3" s="17">
        <v>0.3</v>
      </c>
      <c r="G3" s="17">
        <v>0.14779999999999999</v>
      </c>
      <c r="H3" s="36">
        <v>0.03</v>
      </c>
      <c r="K3" s="72">
        <f>AVERAGE(B57,B58,B59,B60,B61,B69,B101,B102,B103,B104,B105,B106,B107,B108,B109,B110,B134,B135,B136,B137,B138,B146,B152,B170,B193)</f>
        <v>1.01844</v>
      </c>
    </row>
    <row r="4" spans="1:11" x14ac:dyDescent="0.2">
      <c r="A4" s="41" t="s">
        <v>25</v>
      </c>
      <c r="B4" s="17">
        <v>1.1279999999999999</v>
      </c>
      <c r="C4" s="17">
        <v>0.127</v>
      </c>
      <c r="D4" s="17">
        <v>0.7</v>
      </c>
      <c r="E4" s="17">
        <v>121.479</v>
      </c>
      <c r="F4" s="17">
        <v>0.28000000000000003</v>
      </c>
      <c r="G4" s="17">
        <v>0.14119999999999999</v>
      </c>
      <c r="H4" s="36">
        <v>7.0300000000000001E-2</v>
      </c>
    </row>
    <row r="5" spans="1:11" x14ac:dyDescent="0.2">
      <c r="A5" s="41" t="s">
        <v>26</v>
      </c>
      <c r="B5" s="17">
        <v>1.0824</v>
      </c>
      <c r="C5" s="17">
        <v>0.13200000000000001</v>
      </c>
      <c r="D5" s="17">
        <v>0.79</v>
      </c>
      <c r="E5" s="17">
        <v>120.657</v>
      </c>
      <c r="F5" s="17">
        <v>0.28999999999999998</v>
      </c>
      <c r="G5" s="17">
        <v>0.1239</v>
      </c>
      <c r="H5" s="36">
        <v>2.3300000000000001E-2</v>
      </c>
    </row>
    <row r="6" spans="1:11" x14ac:dyDescent="0.2">
      <c r="A6" s="41" t="s">
        <v>27</v>
      </c>
      <c r="B6" s="17">
        <v>1.1237999999999999</v>
      </c>
      <c r="C6" s="17">
        <v>0.123</v>
      </c>
      <c r="D6" s="17">
        <v>0.71</v>
      </c>
      <c r="F6" s="17">
        <v>0.3</v>
      </c>
      <c r="G6" s="17">
        <v>4.9099999999999998E-2</v>
      </c>
      <c r="H6" s="36">
        <v>5.1200000000000002E-2</v>
      </c>
    </row>
    <row r="7" spans="1:11" x14ac:dyDescent="0.2">
      <c r="A7" s="41" t="s">
        <v>28</v>
      </c>
      <c r="B7" s="17">
        <v>1.0699000000000001</v>
      </c>
      <c r="C7" s="17">
        <v>0.115</v>
      </c>
      <c r="D7" s="17">
        <v>0.72</v>
      </c>
      <c r="F7" s="17">
        <v>0.28999999999999998</v>
      </c>
      <c r="G7" s="17">
        <v>0.1047</v>
      </c>
      <c r="H7" s="36"/>
    </row>
    <row r="8" spans="1:11" x14ac:dyDescent="0.2">
      <c r="A8" s="41" t="s">
        <v>29</v>
      </c>
      <c r="B8" s="17">
        <v>1.1392</v>
      </c>
      <c r="C8" s="17">
        <v>0.14399999999999999</v>
      </c>
      <c r="D8" s="17">
        <v>0.73</v>
      </c>
      <c r="E8" s="17">
        <v>121.321</v>
      </c>
      <c r="F8" s="17">
        <v>0.25</v>
      </c>
      <c r="G8" s="17">
        <v>4.5199999999999997E-2</v>
      </c>
      <c r="H8" s="36">
        <v>5.0000000000000001E-3</v>
      </c>
    </row>
    <row r="9" spans="1:11" x14ac:dyDescent="0.2">
      <c r="A9" s="41" t="s">
        <v>30</v>
      </c>
      <c r="B9" s="17">
        <v>1.0924</v>
      </c>
      <c r="C9" s="17">
        <v>0.11700000000000001</v>
      </c>
      <c r="D9" s="17">
        <v>0.71</v>
      </c>
      <c r="E9" s="17">
        <v>122.566</v>
      </c>
      <c r="G9" s="17">
        <v>0.14810000000000001</v>
      </c>
      <c r="H9" s="36"/>
    </row>
    <row r="10" spans="1:11" x14ac:dyDescent="0.2">
      <c r="A10" s="41" t="s">
        <v>31</v>
      </c>
      <c r="B10" s="17">
        <v>1.1353</v>
      </c>
      <c r="C10" s="17">
        <v>0.123</v>
      </c>
      <c r="D10" s="17">
        <v>0.82</v>
      </c>
      <c r="H10" s="36"/>
    </row>
    <row r="11" spans="1:11" x14ac:dyDescent="0.2">
      <c r="A11" s="41" t="s">
        <v>32</v>
      </c>
      <c r="B11" s="17">
        <v>1.0955999999999999</v>
      </c>
      <c r="D11" s="17">
        <v>0.8</v>
      </c>
      <c r="E11" s="17">
        <v>115.679</v>
      </c>
      <c r="F11" s="17">
        <v>0.28000000000000003</v>
      </c>
      <c r="G11" s="17">
        <v>8.72E-2</v>
      </c>
      <c r="H11" s="36">
        <v>4.5900000000000003E-2</v>
      </c>
    </row>
    <row r="12" spans="1:11" x14ac:dyDescent="0.2">
      <c r="A12" s="41" t="s">
        <v>33</v>
      </c>
      <c r="B12" s="17">
        <v>1.0737000000000001</v>
      </c>
      <c r="D12" s="17">
        <v>0.61</v>
      </c>
      <c r="F12" s="17">
        <v>0.25</v>
      </c>
      <c r="G12" s="17">
        <v>0.1016</v>
      </c>
      <c r="H12" s="36"/>
    </row>
    <row r="13" spans="1:11" x14ac:dyDescent="0.2">
      <c r="A13" s="41" t="s">
        <v>34</v>
      </c>
      <c r="B13" s="17">
        <v>1.0683</v>
      </c>
      <c r="D13" s="17">
        <v>0.68</v>
      </c>
      <c r="F13" s="17">
        <v>0.3</v>
      </c>
      <c r="G13" s="17">
        <v>0.1075</v>
      </c>
      <c r="H13" s="36">
        <v>5.9700000000000003E-2</v>
      </c>
    </row>
    <row r="14" spans="1:11" x14ac:dyDescent="0.2">
      <c r="A14" s="41" t="s">
        <v>35</v>
      </c>
      <c r="B14" s="17">
        <v>1.0873999999999999</v>
      </c>
      <c r="D14" s="17">
        <v>0.7</v>
      </c>
      <c r="E14" s="17">
        <v>119.63500000000001</v>
      </c>
      <c r="F14" s="17">
        <v>0.31</v>
      </c>
      <c r="G14" s="17">
        <v>0.1399</v>
      </c>
      <c r="H14" s="36">
        <v>3.9600000000000003E-2</v>
      </c>
    </row>
    <row r="15" spans="1:11" x14ac:dyDescent="0.2">
      <c r="A15" s="41" t="s">
        <v>36</v>
      </c>
      <c r="B15" s="17">
        <v>1.1074999999999999</v>
      </c>
      <c r="C15" s="17">
        <v>0.127</v>
      </c>
      <c r="D15" s="17">
        <v>0.75</v>
      </c>
      <c r="E15" s="17">
        <v>122.71899999999999</v>
      </c>
      <c r="G15" s="17">
        <v>0.1313</v>
      </c>
      <c r="H15" s="36">
        <v>3.7100000000000001E-2</v>
      </c>
    </row>
    <row r="16" spans="1:11" x14ac:dyDescent="0.2">
      <c r="A16" s="41" t="s">
        <v>37</v>
      </c>
      <c r="C16" s="17">
        <v>0.123</v>
      </c>
      <c r="F16" s="17">
        <v>0.26</v>
      </c>
      <c r="G16" s="17">
        <v>8.7300000000000003E-2</v>
      </c>
      <c r="H16" s="36">
        <v>6.25E-2</v>
      </c>
    </row>
    <row r="17" spans="1:10" x14ac:dyDescent="0.2">
      <c r="A17" s="41" t="s">
        <v>38</v>
      </c>
      <c r="C17" s="17">
        <v>0.127</v>
      </c>
      <c r="F17" s="17">
        <v>0.28999999999999998</v>
      </c>
      <c r="G17" s="17">
        <v>0.1124</v>
      </c>
      <c r="H17" s="36">
        <v>7.0599999999999996E-2</v>
      </c>
    </row>
    <row r="18" spans="1:10" x14ac:dyDescent="0.2">
      <c r="A18" s="41" t="s">
        <v>39</v>
      </c>
      <c r="C18" s="17">
        <v>0.128</v>
      </c>
      <c r="F18" s="17">
        <v>0.3</v>
      </c>
      <c r="G18" s="17">
        <v>0.15809999999999999</v>
      </c>
      <c r="H18" s="36"/>
    </row>
    <row r="19" spans="1:10" x14ac:dyDescent="0.2">
      <c r="A19" s="41" t="s">
        <v>40</v>
      </c>
      <c r="C19" s="17">
        <v>0.11600000000000001</v>
      </c>
      <c r="F19" s="17">
        <v>0.24</v>
      </c>
      <c r="G19" s="17">
        <v>6.54E-2</v>
      </c>
      <c r="H19" s="36"/>
    </row>
    <row r="20" spans="1:10" x14ac:dyDescent="0.2">
      <c r="A20" s="41" t="s">
        <v>41</v>
      </c>
      <c r="C20" s="17">
        <v>0.123</v>
      </c>
      <c r="F20" s="17">
        <v>0.28000000000000003</v>
      </c>
      <c r="G20" s="17">
        <v>0.14560000000000001</v>
      </c>
      <c r="H20" s="36">
        <v>5.28E-2</v>
      </c>
    </row>
    <row r="21" spans="1:10" x14ac:dyDescent="0.2">
      <c r="A21" s="41" t="s">
        <v>42</v>
      </c>
      <c r="D21" s="17">
        <v>0.73</v>
      </c>
      <c r="E21" s="17">
        <v>121.968</v>
      </c>
      <c r="H21" s="36"/>
      <c r="J21" s="45"/>
    </row>
    <row r="22" spans="1:10" x14ac:dyDescent="0.2">
      <c r="A22" s="41" t="s">
        <v>43</v>
      </c>
      <c r="D22" s="17">
        <v>0.72</v>
      </c>
      <c r="E22" s="17">
        <v>127.056</v>
      </c>
      <c r="H22" s="36"/>
      <c r="J22" s="45"/>
    </row>
    <row r="23" spans="1:10" x14ac:dyDescent="0.2">
      <c r="A23" s="41" t="s">
        <v>44</v>
      </c>
      <c r="D23" s="17">
        <v>0.71</v>
      </c>
      <c r="E23" s="17">
        <v>123.35</v>
      </c>
      <c r="H23" s="36"/>
      <c r="J23" s="45"/>
    </row>
    <row r="24" spans="1:10" x14ac:dyDescent="0.2">
      <c r="A24" s="41" t="s">
        <v>45</v>
      </c>
      <c r="D24" s="17">
        <v>0.71</v>
      </c>
      <c r="E24" s="17">
        <v>123.773</v>
      </c>
      <c r="H24" s="36"/>
      <c r="J24" s="45"/>
    </row>
    <row r="25" spans="1:10" x14ac:dyDescent="0.2">
      <c r="A25" s="41" t="s">
        <v>46</v>
      </c>
      <c r="B25" s="17">
        <v>1.08</v>
      </c>
      <c r="D25" s="17">
        <v>0.7</v>
      </c>
      <c r="E25" s="17">
        <v>116.423</v>
      </c>
      <c r="H25" s="36"/>
      <c r="J25" s="45"/>
    </row>
    <row r="26" spans="1:10" x14ac:dyDescent="0.2">
      <c r="A26" s="41" t="s">
        <v>47</v>
      </c>
      <c r="B26" s="17">
        <v>1.1200000000000001</v>
      </c>
      <c r="D26" s="17">
        <v>0.69</v>
      </c>
      <c r="H26" s="36"/>
      <c r="J26" s="45"/>
    </row>
    <row r="27" spans="1:10" x14ac:dyDescent="0.2">
      <c r="A27" s="41" t="s">
        <v>48</v>
      </c>
      <c r="B27" s="17">
        <v>1.095</v>
      </c>
      <c r="D27" s="17">
        <v>0.69</v>
      </c>
      <c r="E27" s="17">
        <v>120.483</v>
      </c>
      <c r="H27" s="36"/>
      <c r="J27" s="45"/>
    </row>
    <row r="28" spans="1:10" x14ac:dyDescent="0.2">
      <c r="A28" s="41" t="s">
        <v>49</v>
      </c>
      <c r="B28" s="17">
        <v>1.04</v>
      </c>
      <c r="C28" s="17">
        <v>0.11700000000000001</v>
      </c>
      <c r="D28" s="17">
        <v>0.79</v>
      </c>
      <c r="E28" s="17">
        <v>120.78700000000001</v>
      </c>
      <c r="F28" s="17">
        <v>0.3</v>
      </c>
      <c r="G28" s="17">
        <v>0.11940000000000001</v>
      </c>
      <c r="H28" s="36">
        <v>5.5E-2</v>
      </c>
      <c r="J28" s="45"/>
    </row>
    <row r="29" spans="1:10" x14ac:dyDescent="0.2">
      <c r="A29" s="41"/>
      <c r="H29" s="36"/>
      <c r="J29" s="45"/>
    </row>
    <row r="30" spans="1:10" x14ac:dyDescent="0.2">
      <c r="A30" s="41" t="s">
        <v>4</v>
      </c>
      <c r="B30" s="17">
        <f>AVERAGE(B2:B28)</f>
        <v>1.0944</v>
      </c>
      <c r="C30" s="17">
        <f t="shared" ref="C30:H30" si="0">AVERAGE(C2:C28)</f>
        <v>0.12393749999999999</v>
      </c>
      <c r="D30" s="17">
        <f t="shared" si="0"/>
        <v>0.72727272727272707</v>
      </c>
      <c r="E30" s="17">
        <f t="shared" si="0"/>
        <v>121.0613125</v>
      </c>
      <c r="F30" s="17">
        <f t="shared" si="0"/>
        <v>0.28411764705882353</v>
      </c>
      <c r="G30" s="17">
        <f t="shared" si="0"/>
        <v>0.11134210526315787</v>
      </c>
      <c r="H30" s="36">
        <f t="shared" si="0"/>
        <v>4.9128571428571431E-2</v>
      </c>
      <c r="J30" s="45"/>
    </row>
    <row r="31" spans="1:10" ht="17" thickBot="1" x14ac:dyDescent="0.25">
      <c r="A31" s="42" t="s">
        <v>5</v>
      </c>
      <c r="B31" s="39">
        <v>18</v>
      </c>
      <c r="C31" s="39">
        <v>16</v>
      </c>
      <c r="D31" s="39">
        <v>22</v>
      </c>
      <c r="E31" s="39">
        <v>16</v>
      </c>
      <c r="F31" s="39">
        <v>17</v>
      </c>
      <c r="G31" s="39">
        <v>19</v>
      </c>
      <c r="H31" s="40">
        <v>14</v>
      </c>
      <c r="J31" s="45"/>
    </row>
    <row r="32" spans="1:10" x14ac:dyDescent="0.2">
      <c r="J32" s="45"/>
    </row>
    <row r="33" spans="1:10" x14ac:dyDescent="0.2">
      <c r="J33" s="45"/>
    </row>
    <row r="34" spans="1:10" ht="17" thickBot="1" x14ac:dyDescent="0.25">
      <c r="J34" s="45"/>
    </row>
    <row r="35" spans="1:10" ht="17" thickBot="1" x14ac:dyDescent="0.25">
      <c r="A35" s="53" t="s">
        <v>165</v>
      </c>
      <c r="B35" s="1" t="s">
        <v>0</v>
      </c>
      <c r="C35" s="1" t="s">
        <v>7</v>
      </c>
      <c r="D35" s="1" t="s">
        <v>8</v>
      </c>
      <c r="E35" s="1" t="s">
        <v>9</v>
      </c>
      <c r="F35" s="1" t="s">
        <v>10</v>
      </c>
      <c r="G35" s="1" t="s">
        <v>201</v>
      </c>
      <c r="H35" s="20" t="s">
        <v>202</v>
      </c>
      <c r="J35" s="45"/>
    </row>
    <row r="36" spans="1:10" x14ac:dyDescent="0.2">
      <c r="A36" s="12" t="s">
        <v>50</v>
      </c>
      <c r="B36" s="50">
        <v>1.01</v>
      </c>
      <c r="C36" s="51">
        <v>0.112</v>
      </c>
      <c r="D36" s="51">
        <v>0.69</v>
      </c>
      <c r="E36" s="51">
        <v>118.81100000000001</v>
      </c>
      <c r="F36" s="51">
        <v>0.28999999999999998</v>
      </c>
      <c r="G36" s="17">
        <v>0.2238</v>
      </c>
      <c r="H36" s="36">
        <v>7.22E-2</v>
      </c>
      <c r="J36" s="45"/>
    </row>
    <row r="37" spans="1:10" x14ac:dyDescent="0.2">
      <c r="A37" s="12" t="s">
        <v>51</v>
      </c>
      <c r="B37" s="43">
        <v>1.099</v>
      </c>
      <c r="C37" s="17">
        <v>0.126</v>
      </c>
      <c r="D37" s="17">
        <v>0.7</v>
      </c>
      <c r="E37" s="17">
        <v>118.41500000000001</v>
      </c>
      <c r="F37" s="17">
        <v>0.28000000000000003</v>
      </c>
      <c r="G37" s="17">
        <v>0.11839999999999999</v>
      </c>
      <c r="H37" s="36">
        <v>5.8899999999999994E-2</v>
      </c>
    </row>
    <row r="38" spans="1:10" x14ac:dyDescent="0.2">
      <c r="A38" s="12" t="s">
        <v>52</v>
      </c>
      <c r="B38" s="43">
        <v>1.1499999999999999</v>
      </c>
      <c r="C38" s="17">
        <v>0.125</v>
      </c>
      <c r="D38" s="17">
        <v>0.71</v>
      </c>
      <c r="E38" s="17">
        <v>121.05200000000001</v>
      </c>
      <c r="F38" s="17">
        <v>0.3</v>
      </c>
      <c r="G38" s="17">
        <v>0.11990000000000001</v>
      </c>
      <c r="H38" s="36">
        <v>4.7399999999999998E-2</v>
      </c>
    </row>
    <row r="39" spans="1:10" x14ac:dyDescent="0.2">
      <c r="A39" s="12" t="s">
        <v>53</v>
      </c>
      <c r="B39" s="43">
        <v>1.0529999999999999</v>
      </c>
      <c r="C39" s="17">
        <v>0.109</v>
      </c>
      <c r="D39" s="17">
        <v>0.7</v>
      </c>
      <c r="F39" s="17">
        <v>0.28999999999999998</v>
      </c>
      <c r="G39" s="17">
        <v>6.0299999999999999E-2</v>
      </c>
      <c r="H39" s="36">
        <v>3.3100000000000004E-2</v>
      </c>
    </row>
    <row r="40" spans="1:10" x14ac:dyDescent="0.2">
      <c r="A40" s="12" t="s">
        <v>54</v>
      </c>
      <c r="B40" s="43">
        <v>1.083</v>
      </c>
      <c r="C40" s="17">
        <v>0.113</v>
      </c>
      <c r="D40" s="17">
        <v>0.68</v>
      </c>
      <c r="G40" s="17">
        <v>0.1167</v>
      </c>
      <c r="H40" s="36"/>
    </row>
    <row r="41" spans="1:10" x14ac:dyDescent="0.2">
      <c r="A41" s="12" t="s">
        <v>55</v>
      </c>
      <c r="B41" s="43">
        <v>1.03</v>
      </c>
      <c r="C41" s="17">
        <v>0.11899999999999999</v>
      </c>
      <c r="D41" s="17">
        <v>0.62</v>
      </c>
      <c r="F41" s="17">
        <v>0.24</v>
      </c>
      <c r="G41" s="17">
        <v>0.14419999999999999</v>
      </c>
      <c r="H41" s="36"/>
    </row>
    <row r="42" spans="1:10" x14ac:dyDescent="0.2">
      <c r="A42" s="12" t="s">
        <v>56</v>
      </c>
      <c r="B42" s="43">
        <v>1.101</v>
      </c>
      <c r="C42" s="17">
        <v>0.13200000000000001</v>
      </c>
      <c r="D42" s="17">
        <v>0.69</v>
      </c>
      <c r="F42" s="17">
        <v>0.29499999999999998</v>
      </c>
      <c r="G42" s="17">
        <v>4.6600000000000003E-2</v>
      </c>
      <c r="H42" s="36">
        <v>3.9400000000000004E-2</v>
      </c>
    </row>
    <row r="43" spans="1:10" x14ac:dyDescent="0.2">
      <c r="A43" s="12" t="s">
        <v>57</v>
      </c>
      <c r="B43" s="43">
        <v>1.097</v>
      </c>
      <c r="C43" s="17">
        <v>0.11799999999999999</v>
      </c>
      <c r="D43" s="17">
        <v>0.77</v>
      </c>
      <c r="F43" s="17">
        <v>0.26</v>
      </c>
      <c r="G43" s="17">
        <v>0.20610000000000001</v>
      </c>
      <c r="H43" s="36">
        <v>9.0900000000000009E-2</v>
      </c>
    </row>
    <row r="44" spans="1:10" x14ac:dyDescent="0.2">
      <c r="A44" s="12" t="s">
        <v>58</v>
      </c>
      <c r="B44" s="43">
        <v>1.018</v>
      </c>
      <c r="C44" s="17">
        <v>0.12</v>
      </c>
      <c r="D44" s="17">
        <v>0.68</v>
      </c>
      <c r="G44" s="17">
        <v>8.3699999999999997E-2</v>
      </c>
      <c r="H44" s="36"/>
    </row>
    <row r="45" spans="1:10" x14ac:dyDescent="0.2">
      <c r="A45" s="12" t="s">
        <v>59</v>
      </c>
      <c r="B45" s="43">
        <v>1.0720000000000001</v>
      </c>
      <c r="C45" s="17">
        <v>0.124</v>
      </c>
      <c r="D45" s="17">
        <v>0.65</v>
      </c>
      <c r="G45" s="17">
        <v>6.2700000000000006E-2</v>
      </c>
      <c r="H45" s="36"/>
    </row>
    <row r="46" spans="1:10" x14ac:dyDescent="0.2">
      <c r="A46" s="12" t="s">
        <v>60</v>
      </c>
      <c r="B46" s="43"/>
      <c r="C46" s="17">
        <v>0.127</v>
      </c>
      <c r="F46" s="17">
        <v>0.27</v>
      </c>
      <c r="G46" s="17">
        <v>9.0499999999999997E-2</v>
      </c>
      <c r="H46" s="36">
        <v>4.8099999999999997E-2</v>
      </c>
    </row>
    <row r="47" spans="1:10" x14ac:dyDescent="0.2">
      <c r="A47" s="12" t="s">
        <v>61</v>
      </c>
      <c r="B47" s="43"/>
      <c r="C47" s="17">
        <v>0.111</v>
      </c>
      <c r="F47" s="17">
        <v>0.28000000000000003</v>
      </c>
      <c r="G47" s="17">
        <v>6.7100000000000007E-2</v>
      </c>
      <c r="H47" s="36">
        <v>9.2499999999999999E-2</v>
      </c>
    </row>
    <row r="48" spans="1:10" x14ac:dyDescent="0.2">
      <c r="A48" s="12" t="s">
        <v>62</v>
      </c>
      <c r="B48" s="43"/>
      <c r="C48" s="17">
        <v>0.108</v>
      </c>
      <c r="F48" s="17">
        <v>0.28000000000000003</v>
      </c>
      <c r="G48" s="17">
        <v>0.12940000000000002</v>
      </c>
      <c r="H48" s="36">
        <v>1.72E-2</v>
      </c>
    </row>
    <row r="49" spans="1:8" x14ac:dyDescent="0.2">
      <c r="A49" s="12" t="s">
        <v>63</v>
      </c>
      <c r="B49" s="17">
        <v>1.093</v>
      </c>
      <c r="C49" s="17">
        <v>0.115</v>
      </c>
      <c r="D49" s="17">
        <v>0.63500000000000001</v>
      </c>
      <c r="E49" s="17">
        <v>118.10299999999999</v>
      </c>
      <c r="G49" s="17">
        <v>6.8000000000000005E-2</v>
      </c>
      <c r="H49" s="36">
        <v>3.9100000000000003E-2</v>
      </c>
    </row>
    <row r="50" spans="1:8" x14ac:dyDescent="0.2">
      <c r="A50" s="12"/>
      <c r="B50" s="43"/>
      <c r="H50" s="36"/>
    </row>
    <row r="51" spans="1:8" x14ac:dyDescent="0.2">
      <c r="A51" s="41" t="s">
        <v>4</v>
      </c>
      <c r="B51" s="44">
        <f>AVERAGE(B36:B49)</f>
        <v>1.0732727272727274</v>
      </c>
      <c r="C51" s="44">
        <f t="shared" ref="C51:H51" si="1">AVERAGE(C36:C49)</f>
        <v>0.11850000000000001</v>
      </c>
      <c r="D51" s="44">
        <f t="shared" si="1"/>
        <v>0.68409090909090897</v>
      </c>
      <c r="E51" s="44">
        <f t="shared" si="1"/>
        <v>119.09525000000001</v>
      </c>
      <c r="F51" s="44">
        <f t="shared" si="1"/>
        <v>0.27850000000000003</v>
      </c>
      <c r="G51" s="44">
        <f t="shared" si="1"/>
        <v>0.10981428571428571</v>
      </c>
      <c r="H51" s="36">
        <f t="shared" si="1"/>
        <v>5.3879999999999997E-2</v>
      </c>
    </row>
    <row r="52" spans="1:8" ht="17" thickBot="1" x14ac:dyDescent="0.25">
      <c r="A52" s="42" t="s">
        <v>5</v>
      </c>
      <c r="B52" s="39">
        <v>11</v>
      </c>
      <c r="C52" s="39">
        <v>14</v>
      </c>
      <c r="D52" s="39">
        <v>11</v>
      </c>
      <c r="E52" s="39">
        <v>4</v>
      </c>
      <c r="F52" s="39">
        <v>10</v>
      </c>
      <c r="G52" s="39">
        <v>14</v>
      </c>
      <c r="H52" s="40">
        <v>10</v>
      </c>
    </row>
    <row r="55" spans="1:8" ht="17" thickBot="1" x14ac:dyDescent="0.25"/>
    <row r="56" spans="1:8" ht="17" thickBot="1" x14ac:dyDescent="0.25">
      <c r="A56" s="53" t="s">
        <v>166</v>
      </c>
      <c r="B56" s="1" t="s">
        <v>0</v>
      </c>
      <c r="C56" s="1" t="s">
        <v>7</v>
      </c>
      <c r="D56" s="1" t="s">
        <v>8</v>
      </c>
      <c r="E56" s="1" t="s">
        <v>9</v>
      </c>
      <c r="F56" s="1" t="s">
        <v>10</v>
      </c>
      <c r="G56" s="1" t="s">
        <v>201</v>
      </c>
      <c r="H56" s="20" t="s">
        <v>202</v>
      </c>
    </row>
    <row r="57" spans="1:8" x14ac:dyDescent="0.2">
      <c r="A57" s="12" t="s">
        <v>64</v>
      </c>
      <c r="B57" s="17">
        <v>1.0209999999999999</v>
      </c>
      <c r="C57" s="17">
        <v>0.126</v>
      </c>
      <c r="D57" s="17">
        <v>0.70899999999999996</v>
      </c>
      <c r="F57" s="17">
        <v>0.26900000000000002</v>
      </c>
      <c r="G57" s="17">
        <v>0.18690000000000001</v>
      </c>
      <c r="H57" s="35">
        <v>5.8999999999999997E-2</v>
      </c>
    </row>
    <row r="58" spans="1:8" x14ac:dyDescent="0.2">
      <c r="A58" s="12" t="s">
        <v>65</v>
      </c>
      <c r="B58" s="17">
        <v>1.0269999999999999</v>
      </c>
      <c r="C58" s="17">
        <v>0.125</v>
      </c>
      <c r="D58" s="17">
        <v>0.81200000000000006</v>
      </c>
      <c r="E58" s="17">
        <v>120.63500000000001</v>
      </c>
      <c r="F58" s="17">
        <v>0.378</v>
      </c>
      <c r="G58" s="17">
        <v>0.1852</v>
      </c>
      <c r="H58" s="36">
        <v>7.5700000000000003E-2</v>
      </c>
    </row>
    <row r="59" spans="1:8" x14ac:dyDescent="0.2">
      <c r="A59" s="12" t="s">
        <v>66</v>
      </c>
      <c r="B59" s="17">
        <v>1.014</v>
      </c>
      <c r="C59" s="17">
        <v>0.113</v>
      </c>
      <c r="D59" s="17">
        <v>0.67600000000000005</v>
      </c>
      <c r="F59" s="17">
        <v>0.26800000000000002</v>
      </c>
      <c r="G59" s="17">
        <v>0.1658</v>
      </c>
      <c r="H59" s="36">
        <v>6.8500000000000005E-2</v>
      </c>
    </row>
    <row r="60" spans="1:8" x14ac:dyDescent="0.2">
      <c r="A60" s="12" t="s">
        <v>67</v>
      </c>
      <c r="B60" s="17">
        <v>1.034</v>
      </c>
      <c r="C60" s="17">
        <v>0.124</v>
      </c>
      <c r="D60" s="17">
        <v>0.70499999999999996</v>
      </c>
      <c r="F60" s="17">
        <v>0.39500000000000002</v>
      </c>
      <c r="G60" s="17">
        <v>0.1137</v>
      </c>
      <c r="H60" s="36">
        <v>2.7900000000000001E-2</v>
      </c>
    </row>
    <row r="61" spans="1:8" x14ac:dyDescent="0.2">
      <c r="A61" s="12" t="s">
        <v>68</v>
      </c>
      <c r="B61" s="17">
        <v>1.0529999999999999</v>
      </c>
      <c r="C61" s="17">
        <v>0.11899999999999999</v>
      </c>
      <c r="D61" s="17">
        <v>0.70099999999999996</v>
      </c>
      <c r="F61" s="17">
        <v>0.34399999999999997</v>
      </c>
      <c r="G61" s="17">
        <v>0.187</v>
      </c>
      <c r="H61" s="36">
        <v>7.0699999999999999E-2</v>
      </c>
    </row>
    <row r="62" spans="1:8" x14ac:dyDescent="0.2">
      <c r="A62" s="12" t="s">
        <v>69</v>
      </c>
      <c r="C62" s="17">
        <v>0.126</v>
      </c>
      <c r="F62" s="17">
        <v>0.34100000000000003</v>
      </c>
      <c r="G62" s="17">
        <v>0.1356</v>
      </c>
      <c r="H62" s="36">
        <v>0.12470000000000001</v>
      </c>
    </row>
    <row r="63" spans="1:8" x14ac:dyDescent="0.2">
      <c r="A63" s="12" t="s">
        <v>70</v>
      </c>
      <c r="C63" s="17">
        <v>0.115</v>
      </c>
      <c r="F63" s="17">
        <v>0.33500000000000002</v>
      </c>
      <c r="G63" s="17">
        <v>0.18580000000000002</v>
      </c>
      <c r="H63" s="36">
        <v>0.11120000000000001</v>
      </c>
    </row>
    <row r="64" spans="1:8" x14ac:dyDescent="0.2">
      <c r="A64" s="12" t="s">
        <v>71</v>
      </c>
      <c r="C64" s="17">
        <v>0.11</v>
      </c>
      <c r="F64" s="17">
        <v>0.312</v>
      </c>
      <c r="G64" s="17">
        <v>0.2243</v>
      </c>
      <c r="H64" s="36">
        <v>7.8200000000000006E-2</v>
      </c>
    </row>
    <row r="65" spans="1:8" x14ac:dyDescent="0.2">
      <c r="A65" s="12" t="s">
        <v>72</v>
      </c>
      <c r="C65" s="17">
        <v>0.12</v>
      </c>
      <c r="F65" s="17">
        <v>0.33300000000000002</v>
      </c>
      <c r="G65" s="17">
        <v>0.24479999999999999</v>
      </c>
      <c r="H65" s="36">
        <v>5.1799999999999999E-2</v>
      </c>
    </row>
    <row r="66" spans="1:8" x14ac:dyDescent="0.2">
      <c r="A66" s="12" t="s">
        <v>73</v>
      </c>
      <c r="C66" s="17">
        <v>0.125</v>
      </c>
      <c r="F66" s="17">
        <v>0.31900000000000001</v>
      </c>
      <c r="G66" s="17">
        <v>0.16819999999999999</v>
      </c>
      <c r="H66" s="36">
        <v>4.36E-2</v>
      </c>
    </row>
    <row r="67" spans="1:8" x14ac:dyDescent="0.2">
      <c r="A67" s="12" t="s">
        <v>74</v>
      </c>
      <c r="C67" s="17">
        <v>0.108</v>
      </c>
      <c r="F67" s="17">
        <v>0.30099999999999999</v>
      </c>
      <c r="G67" s="17">
        <v>0.1192</v>
      </c>
      <c r="H67" s="36">
        <v>5.7599999999999998E-2</v>
      </c>
    </row>
    <row r="68" spans="1:8" x14ac:dyDescent="0.2">
      <c r="A68" s="12" t="s">
        <v>75</v>
      </c>
      <c r="C68" s="17">
        <v>0.107</v>
      </c>
      <c r="F68" s="17">
        <v>0.3</v>
      </c>
      <c r="G68" s="17">
        <v>0.1028</v>
      </c>
      <c r="H68" s="36">
        <v>4.7599999999999996E-2</v>
      </c>
    </row>
    <row r="69" spans="1:8" x14ac:dyDescent="0.2">
      <c r="A69" s="12" t="s">
        <v>76</v>
      </c>
      <c r="B69" s="17">
        <v>1.04</v>
      </c>
      <c r="D69" s="17">
        <v>0.78900000000000003</v>
      </c>
      <c r="E69" s="17">
        <v>120.343</v>
      </c>
      <c r="F69" s="17">
        <v>0.39</v>
      </c>
      <c r="H69" s="36"/>
    </row>
    <row r="70" spans="1:8" x14ac:dyDescent="0.2">
      <c r="A70" s="12" t="s">
        <v>77</v>
      </c>
      <c r="D70" s="17">
        <v>0.68899999999999995</v>
      </c>
      <c r="H70" s="36"/>
    </row>
    <row r="71" spans="1:8" x14ac:dyDescent="0.2">
      <c r="A71" s="41" t="s">
        <v>78</v>
      </c>
      <c r="D71" s="17">
        <v>0.79400000000000004</v>
      </c>
      <c r="H71" s="36"/>
    </row>
    <row r="72" spans="1:8" x14ac:dyDescent="0.2">
      <c r="A72" s="12" t="s">
        <v>79</v>
      </c>
      <c r="D72" s="17">
        <v>0.72299999999999998</v>
      </c>
      <c r="E72" s="17">
        <v>124.744</v>
      </c>
      <c r="H72" s="36"/>
    </row>
    <row r="73" spans="1:8" x14ac:dyDescent="0.2">
      <c r="A73" s="12"/>
      <c r="H73" s="36"/>
    </row>
    <row r="74" spans="1:8" x14ac:dyDescent="0.2">
      <c r="A74" s="12" t="s">
        <v>4</v>
      </c>
      <c r="B74" s="17">
        <f>AVERAGE(B57:B72)</f>
        <v>1.0315000000000001</v>
      </c>
      <c r="C74" s="17">
        <f t="shared" ref="C74:H74" si="2">AVERAGE(C57:C72)</f>
        <v>0.11816666666666666</v>
      </c>
      <c r="D74" s="17">
        <f t="shared" si="2"/>
        <v>0.73311111111111105</v>
      </c>
      <c r="E74" s="17">
        <f t="shared" si="2"/>
        <v>121.90733333333333</v>
      </c>
      <c r="F74" s="17">
        <f t="shared" si="2"/>
        <v>0.32961538461538464</v>
      </c>
      <c r="G74" s="17">
        <f t="shared" si="2"/>
        <v>0.16827499999999995</v>
      </c>
      <c r="H74" s="36">
        <f t="shared" si="2"/>
        <v>6.8041666666666653E-2</v>
      </c>
    </row>
    <row r="75" spans="1:8" ht="17" thickBot="1" x14ac:dyDescent="0.25">
      <c r="A75" s="37" t="s">
        <v>5</v>
      </c>
      <c r="B75" s="39">
        <v>6</v>
      </c>
      <c r="C75" s="39">
        <v>12</v>
      </c>
      <c r="D75" s="39">
        <v>9</v>
      </c>
      <c r="E75" s="39">
        <v>3</v>
      </c>
      <c r="F75" s="39">
        <v>13</v>
      </c>
      <c r="G75" s="39">
        <v>12</v>
      </c>
      <c r="H75" s="40">
        <v>12</v>
      </c>
    </row>
    <row r="78" spans="1:8" ht="17" thickBot="1" x14ac:dyDescent="0.25"/>
    <row r="79" spans="1:8" ht="17" thickBot="1" x14ac:dyDescent="0.25">
      <c r="A79" s="53" t="s">
        <v>165</v>
      </c>
      <c r="B79" s="1" t="s">
        <v>0</v>
      </c>
      <c r="C79" s="1" t="s">
        <v>7</v>
      </c>
      <c r="D79" s="1" t="s">
        <v>8</v>
      </c>
      <c r="E79" s="1" t="s">
        <v>9</v>
      </c>
      <c r="F79" s="1" t="s">
        <v>10</v>
      </c>
      <c r="G79" s="1" t="s">
        <v>201</v>
      </c>
      <c r="H79" s="20" t="s">
        <v>202</v>
      </c>
    </row>
    <row r="80" spans="1:8" x14ac:dyDescent="0.2">
      <c r="A80" s="12" t="s">
        <v>80</v>
      </c>
      <c r="B80" s="44">
        <v>1.1359999999999999</v>
      </c>
      <c r="C80" s="44"/>
      <c r="D80" s="44">
        <v>0.71299999999999997</v>
      </c>
      <c r="E80" s="44"/>
      <c r="F80" s="44"/>
      <c r="G80" s="44"/>
      <c r="H80" s="36"/>
    </row>
    <row r="81" spans="1:8" x14ac:dyDescent="0.2">
      <c r="A81" s="12" t="s">
        <v>81</v>
      </c>
      <c r="B81" s="44"/>
      <c r="C81" s="44"/>
      <c r="D81" s="44">
        <v>0.81</v>
      </c>
      <c r="E81" s="44">
        <v>123.527</v>
      </c>
      <c r="F81" s="44"/>
      <c r="G81" s="44"/>
      <c r="H81" s="36"/>
    </row>
    <row r="82" spans="1:8" x14ac:dyDescent="0.2">
      <c r="A82" s="12" t="s">
        <v>82</v>
      </c>
      <c r="B82" s="44">
        <v>1.097</v>
      </c>
      <c r="C82" s="44"/>
      <c r="D82" s="44">
        <v>0.69499999999999995</v>
      </c>
      <c r="E82" s="44">
        <v>126.67700000000001</v>
      </c>
      <c r="F82" s="44"/>
      <c r="G82" s="44"/>
      <c r="H82" s="36"/>
    </row>
    <row r="83" spans="1:8" x14ac:dyDescent="0.2">
      <c r="A83" s="12" t="s">
        <v>83</v>
      </c>
      <c r="B83" s="44">
        <v>1.159</v>
      </c>
      <c r="C83" s="44"/>
      <c r="D83" s="44">
        <v>0.70499999999999996</v>
      </c>
      <c r="E83" s="44">
        <v>124.21599999999999</v>
      </c>
      <c r="F83" s="44"/>
      <c r="G83" s="44"/>
      <c r="H83" s="36"/>
    </row>
    <row r="84" spans="1:8" x14ac:dyDescent="0.2">
      <c r="A84" s="12" t="s">
        <v>84</v>
      </c>
      <c r="B84" s="44"/>
      <c r="C84" s="44">
        <v>0.124</v>
      </c>
      <c r="D84" s="44">
        <v>0.748</v>
      </c>
      <c r="E84" s="44"/>
      <c r="F84" s="44"/>
      <c r="G84" s="44">
        <v>0.1055</v>
      </c>
      <c r="H84" s="36"/>
    </row>
    <row r="85" spans="1:8" x14ac:dyDescent="0.2">
      <c r="A85" s="12" t="s">
        <v>85</v>
      </c>
      <c r="B85" s="44"/>
      <c r="C85" s="44">
        <v>0.13</v>
      </c>
      <c r="D85" s="44"/>
      <c r="E85" s="44"/>
      <c r="F85" s="44">
        <v>0.26900000000000002</v>
      </c>
      <c r="G85" s="44">
        <v>0.11100000000000002</v>
      </c>
      <c r="H85" s="36">
        <v>9.01E-2</v>
      </c>
    </row>
    <row r="86" spans="1:8" x14ac:dyDescent="0.2">
      <c r="A86" s="12" t="s">
        <v>86</v>
      </c>
      <c r="B86" s="44"/>
      <c r="C86" s="44">
        <v>0.11899999999999999</v>
      </c>
      <c r="D86" s="44"/>
      <c r="E86" s="44"/>
      <c r="F86" s="44">
        <v>0.30599999999999999</v>
      </c>
      <c r="G86" s="44">
        <v>8.7099999999999997E-2</v>
      </c>
      <c r="H86" s="36">
        <v>8.6900000000000005E-2</v>
      </c>
    </row>
    <row r="87" spans="1:8" x14ac:dyDescent="0.2">
      <c r="A87" s="12" t="s">
        <v>87</v>
      </c>
      <c r="B87" s="44"/>
      <c r="C87" s="44">
        <v>0.11899999999999999</v>
      </c>
      <c r="D87" s="44"/>
      <c r="E87" s="44"/>
      <c r="F87" s="44">
        <v>0.25600000000000001</v>
      </c>
      <c r="G87" s="44">
        <v>0.13169999999999998</v>
      </c>
      <c r="H87" s="36">
        <v>5.9799999999999999E-2</v>
      </c>
    </row>
    <row r="88" spans="1:8" x14ac:dyDescent="0.2">
      <c r="A88" s="12" t="s">
        <v>88</v>
      </c>
      <c r="B88" s="44"/>
      <c r="C88" s="44">
        <v>0.115</v>
      </c>
      <c r="D88" s="44"/>
      <c r="E88" s="44"/>
      <c r="F88" s="44">
        <v>0.28000000000000003</v>
      </c>
      <c r="G88" s="44">
        <v>0.1472</v>
      </c>
      <c r="H88" s="36">
        <v>6.8999999999999992E-2</v>
      </c>
    </row>
    <row r="89" spans="1:8" x14ac:dyDescent="0.2">
      <c r="A89" s="12" t="s">
        <v>89</v>
      </c>
      <c r="B89" s="44"/>
      <c r="C89" s="44">
        <v>0.122</v>
      </c>
      <c r="D89" s="44"/>
      <c r="E89" s="44"/>
      <c r="F89" s="44">
        <v>0.26600000000000001</v>
      </c>
      <c r="G89" s="44">
        <v>0.1285</v>
      </c>
      <c r="H89" s="36">
        <v>3.8699999999999998E-2</v>
      </c>
    </row>
    <row r="90" spans="1:8" x14ac:dyDescent="0.2">
      <c r="A90" s="12" t="s">
        <v>90</v>
      </c>
      <c r="B90" s="44"/>
      <c r="C90" s="44">
        <v>0.128</v>
      </c>
      <c r="D90" s="44"/>
      <c r="E90" s="44"/>
      <c r="F90" s="44">
        <v>0.28000000000000003</v>
      </c>
      <c r="G90" s="44">
        <v>0.1353</v>
      </c>
      <c r="H90" s="36">
        <v>4.7599999999999996E-2</v>
      </c>
    </row>
    <row r="91" spans="1:8" x14ac:dyDescent="0.2">
      <c r="A91" s="12" t="s">
        <v>91</v>
      </c>
      <c r="B91" s="44"/>
      <c r="C91" s="44"/>
      <c r="D91" s="44"/>
      <c r="E91" s="44"/>
      <c r="F91" s="44">
        <v>0.251</v>
      </c>
      <c r="G91" s="44">
        <v>0.11579999999999999</v>
      </c>
      <c r="H91" s="36">
        <v>7.8600000000000003E-2</v>
      </c>
    </row>
    <row r="92" spans="1:8" x14ac:dyDescent="0.2">
      <c r="A92" s="12" t="s">
        <v>92</v>
      </c>
      <c r="B92" s="44"/>
      <c r="C92" s="44"/>
      <c r="D92" s="44">
        <v>0.755</v>
      </c>
      <c r="E92" s="44"/>
      <c r="F92" s="44">
        <v>0.28199999999999997</v>
      </c>
      <c r="G92" s="44">
        <v>0.1603</v>
      </c>
      <c r="H92" s="36">
        <v>0.10269999999999999</v>
      </c>
    </row>
    <row r="93" spans="1:8" x14ac:dyDescent="0.2">
      <c r="A93" s="12" t="s">
        <v>93</v>
      </c>
      <c r="B93" s="44"/>
      <c r="C93" s="44"/>
      <c r="D93" s="44">
        <v>0.64400000000000002</v>
      </c>
      <c r="E93" s="44"/>
      <c r="F93" s="44">
        <v>0.26600000000000001</v>
      </c>
      <c r="G93" s="44">
        <v>7.4899999999999994E-2</v>
      </c>
      <c r="H93" s="36">
        <v>0.01</v>
      </c>
    </row>
    <row r="94" spans="1:8" x14ac:dyDescent="0.2">
      <c r="A94" s="12"/>
      <c r="B94" s="44"/>
      <c r="C94" s="44"/>
      <c r="D94" s="44"/>
      <c r="E94" s="44"/>
      <c r="F94" s="44"/>
      <c r="G94" s="44"/>
      <c r="H94" s="36"/>
    </row>
    <row r="95" spans="1:8" x14ac:dyDescent="0.2">
      <c r="A95" s="12" t="s">
        <v>4</v>
      </c>
      <c r="B95" s="44">
        <f>AVERAGE(B80:B93)</f>
        <v>1.1306666666666665</v>
      </c>
      <c r="C95" s="44">
        <f t="shared" ref="C95:G95" si="3">AVERAGE(C80:C93)</f>
        <v>0.12242857142857143</v>
      </c>
      <c r="D95" s="44">
        <f t="shared" si="3"/>
        <v>0.72428571428571431</v>
      </c>
      <c r="E95" s="44">
        <f t="shared" si="3"/>
        <v>124.80666666666667</v>
      </c>
      <c r="F95" s="44">
        <f t="shared" si="3"/>
        <v>0.2728888888888889</v>
      </c>
      <c r="G95" s="44">
        <f t="shared" si="3"/>
        <v>0.11973</v>
      </c>
      <c r="H95" s="36">
        <f>AVERAGE(H80:H93)</f>
        <v>6.4822222222222212E-2</v>
      </c>
    </row>
    <row r="96" spans="1:8" ht="17" thickBot="1" x14ac:dyDescent="0.25">
      <c r="A96" s="37" t="s">
        <v>5</v>
      </c>
      <c r="B96" s="39">
        <v>3</v>
      </c>
      <c r="C96" s="39">
        <v>7</v>
      </c>
      <c r="D96" s="39">
        <v>7</v>
      </c>
      <c r="E96" s="39">
        <v>3</v>
      </c>
      <c r="F96" s="39">
        <v>9</v>
      </c>
      <c r="G96" s="39">
        <v>10</v>
      </c>
      <c r="H96" s="40">
        <v>9</v>
      </c>
    </row>
    <row r="99" spans="1:8" ht="17" thickBot="1" x14ac:dyDescent="0.25"/>
    <row r="100" spans="1:8" ht="17" thickBot="1" x14ac:dyDescent="0.25">
      <c r="A100" s="53" t="s">
        <v>164</v>
      </c>
      <c r="B100" s="1" t="s">
        <v>0</v>
      </c>
      <c r="C100" s="1" t="s">
        <v>7</v>
      </c>
      <c r="D100" s="1" t="s">
        <v>8</v>
      </c>
      <c r="E100" s="1" t="s">
        <v>9</v>
      </c>
      <c r="F100" s="1" t="s">
        <v>10</v>
      </c>
      <c r="G100" s="1" t="s">
        <v>201</v>
      </c>
      <c r="H100" s="20" t="s">
        <v>202</v>
      </c>
    </row>
    <row r="101" spans="1:8" x14ac:dyDescent="0.2">
      <c r="A101" s="52" t="s">
        <v>94</v>
      </c>
      <c r="B101" s="17">
        <v>0.99299999999999999</v>
      </c>
      <c r="C101" s="17">
        <v>0.109</v>
      </c>
      <c r="D101" s="17">
        <v>0.64900000000000002</v>
      </c>
      <c r="G101" s="17">
        <v>0.1477</v>
      </c>
      <c r="H101" s="36"/>
    </row>
    <row r="102" spans="1:8" x14ac:dyDescent="0.2">
      <c r="A102" s="12" t="s">
        <v>95</v>
      </c>
      <c r="B102" s="17">
        <v>1.002</v>
      </c>
      <c r="C102" s="17">
        <v>0.111</v>
      </c>
      <c r="D102" s="17">
        <v>0.67500000000000004</v>
      </c>
      <c r="E102" s="17">
        <v>120.21599999999999</v>
      </c>
      <c r="G102" s="17">
        <v>0.14810000000000001</v>
      </c>
      <c r="H102" s="36"/>
    </row>
    <row r="103" spans="1:8" x14ac:dyDescent="0.2">
      <c r="A103" s="12" t="s">
        <v>96</v>
      </c>
      <c r="B103" s="17">
        <v>1.0349999999999999</v>
      </c>
      <c r="D103" s="17">
        <v>0.70499999999999996</v>
      </c>
      <c r="E103" s="17">
        <v>119.90900000000001</v>
      </c>
      <c r="H103" s="36"/>
    </row>
    <row r="104" spans="1:8" x14ac:dyDescent="0.2">
      <c r="A104" s="12" t="s">
        <v>97</v>
      </c>
      <c r="B104" s="17">
        <v>1.0389999999999999</v>
      </c>
      <c r="C104" s="17">
        <v>0.124</v>
      </c>
      <c r="D104" s="17">
        <v>0.77600000000000002</v>
      </c>
      <c r="G104" s="17">
        <v>0.14099999999999999</v>
      </c>
      <c r="H104" s="36"/>
    </row>
    <row r="105" spans="1:8" x14ac:dyDescent="0.2">
      <c r="A105" s="12" t="s">
        <v>98</v>
      </c>
      <c r="B105" s="17">
        <v>1.077</v>
      </c>
      <c r="D105" s="17">
        <v>0.70899999999999996</v>
      </c>
      <c r="G105" s="17">
        <v>0.1845</v>
      </c>
      <c r="H105" s="36"/>
    </row>
    <row r="106" spans="1:8" x14ac:dyDescent="0.2">
      <c r="A106" s="12" t="s">
        <v>99</v>
      </c>
      <c r="B106" s="17">
        <v>1.0089999999999999</v>
      </c>
      <c r="D106" s="17">
        <v>0.72199999999999998</v>
      </c>
      <c r="H106" s="36"/>
    </row>
    <row r="107" spans="1:8" x14ac:dyDescent="0.2">
      <c r="A107" s="12" t="s">
        <v>100</v>
      </c>
      <c r="B107" s="17">
        <v>0.999</v>
      </c>
      <c r="D107" s="17">
        <v>0.71499999999999997</v>
      </c>
      <c r="F107" s="17">
        <v>0.30399999999999999</v>
      </c>
      <c r="G107" s="17">
        <v>0.1615</v>
      </c>
      <c r="H107" s="36">
        <v>4.0899999999999999E-2</v>
      </c>
    </row>
    <row r="108" spans="1:8" x14ac:dyDescent="0.2">
      <c r="A108" s="12" t="s">
        <v>101</v>
      </c>
      <c r="B108" s="17">
        <v>1.0049999999999999</v>
      </c>
      <c r="C108" s="17">
        <v>0.11600000000000001</v>
      </c>
      <c r="D108" s="17">
        <v>0.71599999999999997</v>
      </c>
      <c r="E108" s="17">
        <v>120.86199999999999</v>
      </c>
      <c r="F108" s="17">
        <v>0.315</v>
      </c>
      <c r="G108" s="17">
        <v>9.4799999999999995E-2</v>
      </c>
      <c r="H108" s="36">
        <v>4.7699999999999999E-2</v>
      </c>
    </row>
    <row r="109" spans="1:8" x14ac:dyDescent="0.2">
      <c r="A109" s="12" t="s">
        <v>102</v>
      </c>
      <c r="B109" s="17">
        <v>0.94799999999999995</v>
      </c>
      <c r="D109" s="17">
        <v>0.69399999999999995</v>
      </c>
      <c r="F109" s="17">
        <v>0.26600000000000001</v>
      </c>
      <c r="G109" s="17">
        <v>7.2599999999999998E-2</v>
      </c>
      <c r="H109" s="36">
        <v>1.3100000000000001E-2</v>
      </c>
    </row>
    <row r="110" spans="1:8" x14ac:dyDescent="0.2">
      <c r="A110" s="12" t="s">
        <v>103</v>
      </c>
      <c r="B110" s="17">
        <v>1.004</v>
      </c>
      <c r="C110" s="17">
        <v>0.115</v>
      </c>
      <c r="D110" s="17">
        <v>0.67700000000000005</v>
      </c>
      <c r="F110" s="17">
        <v>0.27900000000000003</v>
      </c>
      <c r="G110" s="17">
        <v>0.157</v>
      </c>
      <c r="H110" s="36">
        <v>4.0600000000000004E-2</v>
      </c>
    </row>
    <row r="111" spans="1:8" x14ac:dyDescent="0.2">
      <c r="A111" s="12" t="s">
        <v>104</v>
      </c>
      <c r="C111" s="17">
        <v>0.106</v>
      </c>
      <c r="F111" s="17">
        <v>0.29599999999999999</v>
      </c>
      <c r="G111" s="17">
        <v>0.22739999999999999</v>
      </c>
      <c r="H111" s="36">
        <v>6.7900000000000002E-2</v>
      </c>
    </row>
    <row r="112" spans="1:8" x14ac:dyDescent="0.2">
      <c r="A112" s="12" t="s">
        <v>105</v>
      </c>
      <c r="C112" s="17">
        <v>0.129</v>
      </c>
      <c r="F112" s="17">
        <v>0.34599999999999997</v>
      </c>
      <c r="G112" s="17">
        <v>0.15489999999999998</v>
      </c>
      <c r="H112" s="36">
        <v>4.3400000000000001E-2</v>
      </c>
    </row>
    <row r="113" spans="1:8" x14ac:dyDescent="0.2">
      <c r="A113" s="12" t="s">
        <v>106</v>
      </c>
      <c r="C113" s="17">
        <v>0.108</v>
      </c>
      <c r="F113" s="17">
        <v>0.29699999999999999</v>
      </c>
      <c r="G113" s="17">
        <v>0.1179</v>
      </c>
      <c r="H113" s="36">
        <v>8.4699999999999998E-2</v>
      </c>
    </row>
    <row r="114" spans="1:8" x14ac:dyDescent="0.2">
      <c r="A114" s="12" t="s">
        <v>107</v>
      </c>
      <c r="C114" s="17">
        <v>0.106</v>
      </c>
      <c r="F114" s="17">
        <v>0.35899999999999999</v>
      </c>
      <c r="G114" s="17">
        <v>0.26929999999999998</v>
      </c>
      <c r="H114" s="36">
        <v>3.9600000000000003E-2</v>
      </c>
    </row>
    <row r="115" spans="1:8" x14ac:dyDescent="0.2">
      <c r="A115" s="12" t="s">
        <v>108</v>
      </c>
      <c r="C115" s="17">
        <v>0.107</v>
      </c>
      <c r="F115" s="17">
        <v>0.32600000000000001</v>
      </c>
      <c r="G115" s="17">
        <v>0.23799999999999999</v>
      </c>
      <c r="H115" s="36">
        <v>6.5200000000000008E-2</v>
      </c>
    </row>
    <row r="116" spans="1:8" x14ac:dyDescent="0.2">
      <c r="A116" s="12" t="s">
        <v>109</v>
      </c>
      <c r="C116" s="17">
        <v>0.112</v>
      </c>
      <c r="F116" s="17">
        <v>0.29299999999999998</v>
      </c>
      <c r="G116" s="17">
        <v>0.19750000000000001</v>
      </c>
      <c r="H116" s="36">
        <v>3.9699999999999999E-2</v>
      </c>
    </row>
    <row r="117" spans="1:8" x14ac:dyDescent="0.2">
      <c r="A117" s="12" t="s">
        <v>110</v>
      </c>
      <c r="C117" s="17">
        <v>0.12</v>
      </c>
      <c r="F117" s="17">
        <v>0.308</v>
      </c>
      <c r="G117" s="17">
        <v>0.1794</v>
      </c>
      <c r="H117" s="36">
        <v>7.2599999999999998E-2</v>
      </c>
    </row>
    <row r="118" spans="1:8" x14ac:dyDescent="0.2">
      <c r="A118" s="12" t="s">
        <v>111</v>
      </c>
      <c r="C118" s="17">
        <v>0.13300000000000001</v>
      </c>
      <c r="F118" s="17">
        <v>0.32600000000000001</v>
      </c>
      <c r="G118" s="17">
        <v>0.15960000000000002</v>
      </c>
      <c r="H118" s="36">
        <v>6.6500000000000004E-2</v>
      </c>
    </row>
    <row r="119" spans="1:8" x14ac:dyDescent="0.2">
      <c r="A119" s="12" t="s">
        <v>112</v>
      </c>
      <c r="C119" s="17">
        <v>0.122</v>
      </c>
      <c r="F119" s="17">
        <v>0.33300000000000002</v>
      </c>
      <c r="G119" s="17">
        <v>0.19819999999999999</v>
      </c>
      <c r="H119" s="36">
        <v>2.7100000000000003E-2</v>
      </c>
    </row>
    <row r="120" spans="1:8" x14ac:dyDescent="0.2">
      <c r="A120" s="12" t="s">
        <v>113</v>
      </c>
      <c r="C120" s="17">
        <v>0.124</v>
      </c>
      <c r="F120" s="17">
        <v>0.29799999999999999</v>
      </c>
      <c r="G120" s="17">
        <v>0.11180000000000001</v>
      </c>
      <c r="H120" s="36">
        <v>5.33E-2</v>
      </c>
    </row>
    <row r="121" spans="1:8" x14ac:dyDescent="0.2">
      <c r="A121" s="12" t="s">
        <v>114</v>
      </c>
      <c r="D121" s="17">
        <v>0.72599999999999998</v>
      </c>
      <c r="H121" s="36"/>
    </row>
    <row r="122" spans="1:8" x14ac:dyDescent="0.2">
      <c r="A122" s="12" t="s">
        <v>115</v>
      </c>
      <c r="E122" s="17">
        <v>127.212</v>
      </c>
      <c r="H122" s="36"/>
    </row>
    <row r="123" spans="1:8" x14ac:dyDescent="0.2">
      <c r="A123" s="12" t="s">
        <v>116</v>
      </c>
      <c r="D123" s="17">
        <v>0.73799999999999999</v>
      </c>
      <c r="E123" s="17">
        <v>120.574</v>
      </c>
      <c r="H123" s="36"/>
    </row>
    <row r="124" spans="1:8" x14ac:dyDescent="0.2">
      <c r="A124" s="12" t="s">
        <v>117</v>
      </c>
      <c r="D124" s="17">
        <v>0.69599999999999995</v>
      </c>
      <c r="H124" s="36"/>
    </row>
    <row r="125" spans="1:8" x14ac:dyDescent="0.2">
      <c r="A125" s="12" t="s">
        <v>118</v>
      </c>
      <c r="H125" s="36"/>
    </row>
    <row r="126" spans="1:8" x14ac:dyDescent="0.2">
      <c r="A126" s="12" t="s">
        <v>119</v>
      </c>
      <c r="D126" s="17">
        <v>0.77300000000000002</v>
      </c>
      <c r="E126" s="17">
        <v>126.937</v>
      </c>
      <c r="H126" s="36"/>
    </row>
    <row r="127" spans="1:8" x14ac:dyDescent="0.2">
      <c r="A127" s="12"/>
      <c r="H127" s="36"/>
    </row>
    <row r="128" spans="1:8" x14ac:dyDescent="0.2">
      <c r="A128" s="12" t="s">
        <v>4</v>
      </c>
      <c r="B128" s="17">
        <f>AVERAGE(B101:B126)</f>
        <v>1.0110999999999999</v>
      </c>
      <c r="C128" s="17">
        <f t="shared" ref="C128:F128" si="4">AVERAGE(C101:C126)</f>
        <v>0.11613333333333334</v>
      </c>
      <c r="D128" s="17">
        <f t="shared" si="4"/>
        <v>0.71221428571428569</v>
      </c>
      <c r="E128" s="17">
        <f t="shared" si="4"/>
        <v>122.61833333333333</v>
      </c>
      <c r="F128" s="17">
        <f t="shared" si="4"/>
        <v>0.31042857142857144</v>
      </c>
      <c r="G128" s="17">
        <f>AVERAGE(G101:G126)</f>
        <v>0.16451111111111114</v>
      </c>
      <c r="H128" s="36">
        <f>AVERAGE(H101:H126)</f>
        <v>5.0164285714285724E-2</v>
      </c>
    </row>
    <row r="129" spans="1:8" ht="17" thickBot="1" x14ac:dyDescent="0.25">
      <c r="A129" s="37" t="s">
        <v>5</v>
      </c>
      <c r="B129" s="39">
        <v>10</v>
      </c>
      <c r="C129" s="39">
        <v>15</v>
      </c>
      <c r="D129" s="39">
        <v>14</v>
      </c>
      <c r="E129" s="39">
        <v>6</v>
      </c>
      <c r="F129" s="39">
        <v>14</v>
      </c>
      <c r="G129" s="39">
        <v>18</v>
      </c>
      <c r="H129" s="40">
        <v>14</v>
      </c>
    </row>
    <row r="132" spans="1:8" ht="17" thickBot="1" x14ac:dyDescent="0.25"/>
    <row r="133" spans="1:8" ht="17" thickBot="1" x14ac:dyDescent="0.25">
      <c r="A133" s="53" t="s">
        <v>164</v>
      </c>
      <c r="B133" s="1" t="s">
        <v>0</v>
      </c>
      <c r="C133" s="1" t="s">
        <v>7</v>
      </c>
      <c r="D133" s="1" t="s">
        <v>8</v>
      </c>
      <c r="E133" s="1" t="s">
        <v>9</v>
      </c>
      <c r="F133" s="1" t="s">
        <v>10</v>
      </c>
      <c r="G133" s="1" t="s">
        <v>201</v>
      </c>
      <c r="H133" s="20" t="s">
        <v>202</v>
      </c>
    </row>
    <row r="134" spans="1:8" x14ac:dyDescent="0.2">
      <c r="A134" s="52" t="s">
        <v>120</v>
      </c>
      <c r="B134" s="17">
        <v>0.93799999999999994</v>
      </c>
      <c r="C134" s="17">
        <v>0.11</v>
      </c>
      <c r="D134" s="17">
        <v>0.75700000000000001</v>
      </c>
      <c r="G134" s="17">
        <v>0.1447</v>
      </c>
      <c r="H134" s="36"/>
    </row>
    <row r="135" spans="1:8" x14ac:dyDescent="0.2">
      <c r="A135" s="12" t="s">
        <v>121</v>
      </c>
      <c r="B135" s="17">
        <v>1.0569999999999999</v>
      </c>
      <c r="D135" s="17">
        <v>0.74199999999999999</v>
      </c>
      <c r="E135" s="17">
        <v>125.238</v>
      </c>
      <c r="H135" s="36"/>
    </row>
    <row r="136" spans="1:8" x14ac:dyDescent="0.2">
      <c r="A136" s="12" t="s">
        <v>122</v>
      </c>
      <c r="B136" s="17">
        <v>1.018</v>
      </c>
      <c r="D136" s="17">
        <v>0.746</v>
      </c>
      <c r="E136" s="17">
        <v>121.56100000000001</v>
      </c>
      <c r="H136" s="36"/>
    </row>
    <row r="137" spans="1:8" x14ac:dyDescent="0.2">
      <c r="A137" s="12" t="s">
        <v>123</v>
      </c>
      <c r="B137" s="17">
        <v>1.044</v>
      </c>
      <c r="D137" s="17">
        <v>0.76</v>
      </c>
      <c r="H137" s="36"/>
    </row>
    <row r="138" spans="1:8" x14ac:dyDescent="0.2">
      <c r="A138" s="12" t="s">
        <v>124</v>
      </c>
      <c r="B138" s="17">
        <v>0.94</v>
      </c>
      <c r="D138" s="17">
        <v>0.63100000000000001</v>
      </c>
      <c r="H138" s="36"/>
    </row>
    <row r="139" spans="1:8" x14ac:dyDescent="0.2">
      <c r="A139" s="12" t="s">
        <v>125</v>
      </c>
      <c r="D139" s="17">
        <v>0.68</v>
      </c>
      <c r="H139" s="36"/>
    </row>
    <row r="140" spans="1:8" x14ac:dyDescent="0.2">
      <c r="A140" s="12" t="s">
        <v>126</v>
      </c>
      <c r="D140" s="17">
        <v>0.748</v>
      </c>
      <c r="E140" s="17">
        <v>125.69499999999999</v>
      </c>
      <c r="H140" s="36"/>
    </row>
    <row r="141" spans="1:8" x14ac:dyDescent="0.2">
      <c r="A141" s="12" t="s">
        <v>127</v>
      </c>
      <c r="D141" s="17">
        <v>0.78500000000000003</v>
      </c>
      <c r="E141" s="17">
        <v>120.25700000000001</v>
      </c>
      <c r="H141" s="36"/>
    </row>
    <row r="142" spans="1:8" x14ac:dyDescent="0.2">
      <c r="A142" s="12" t="s">
        <v>128</v>
      </c>
      <c r="D142" s="17">
        <v>0.71699999999999997</v>
      </c>
      <c r="E142" s="17">
        <v>123.087</v>
      </c>
      <c r="H142" s="36"/>
    </row>
    <row r="143" spans="1:8" x14ac:dyDescent="0.2">
      <c r="A143" s="12" t="s">
        <v>129</v>
      </c>
      <c r="F143" s="17">
        <v>0.29699999999999999</v>
      </c>
      <c r="G143" s="17">
        <v>0.12479999999999999</v>
      </c>
      <c r="H143" s="36">
        <v>4.8099999999999997E-2</v>
      </c>
    </row>
    <row r="144" spans="1:8" x14ac:dyDescent="0.2">
      <c r="A144" s="12" t="s">
        <v>130</v>
      </c>
      <c r="F144" s="17">
        <v>0.29099999999999998</v>
      </c>
      <c r="G144" s="17">
        <v>0.24349999999999999</v>
      </c>
      <c r="H144" s="36"/>
    </row>
    <row r="145" spans="1:10" x14ac:dyDescent="0.2">
      <c r="A145" s="12" t="s">
        <v>131</v>
      </c>
      <c r="D145" s="17">
        <v>0.80200000000000005</v>
      </c>
      <c r="E145" s="17">
        <v>126.58499999999999</v>
      </c>
      <c r="H145" s="36"/>
    </row>
    <row r="146" spans="1:10" x14ac:dyDescent="0.2">
      <c r="A146" s="12" t="s">
        <v>132</v>
      </c>
      <c r="B146" s="17">
        <v>1.0780000000000001</v>
      </c>
      <c r="C146" s="17">
        <v>0.125</v>
      </c>
      <c r="D146" s="17">
        <v>0.76500000000000001</v>
      </c>
      <c r="H146" s="36"/>
    </row>
    <row r="147" spans="1:10" x14ac:dyDescent="0.2">
      <c r="A147" s="12" t="s">
        <v>133</v>
      </c>
      <c r="C147" s="17">
        <v>0.11</v>
      </c>
      <c r="F147" s="17">
        <v>0.33200000000000002</v>
      </c>
      <c r="G147" s="17">
        <v>0.12669999999999998</v>
      </c>
      <c r="H147" s="36">
        <v>3.1099999999999999E-2</v>
      </c>
    </row>
    <row r="148" spans="1:10" x14ac:dyDescent="0.2">
      <c r="A148" s="12" t="s">
        <v>134</v>
      </c>
      <c r="C148" s="17">
        <v>0.12</v>
      </c>
      <c r="G148" s="17">
        <v>0.15479999999999999</v>
      </c>
      <c r="H148" s="36">
        <v>4.2299999999999997E-2</v>
      </c>
    </row>
    <row r="149" spans="1:10" x14ac:dyDescent="0.2">
      <c r="A149" s="12" t="s">
        <v>135</v>
      </c>
      <c r="C149" s="17">
        <v>0.109</v>
      </c>
      <c r="F149" s="17">
        <v>0.30099999999999999</v>
      </c>
      <c r="G149" s="17">
        <v>0.1638</v>
      </c>
      <c r="H149" s="36">
        <v>2.7500000000000004E-2</v>
      </c>
    </row>
    <row r="150" spans="1:10" x14ac:dyDescent="0.2">
      <c r="A150" s="12" t="s">
        <v>136</v>
      </c>
      <c r="C150" s="17">
        <v>0.123</v>
      </c>
      <c r="G150" s="17">
        <v>0.1172</v>
      </c>
      <c r="H150" s="36"/>
    </row>
    <row r="151" spans="1:10" x14ac:dyDescent="0.2">
      <c r="A151" s="12" t="s">
        <v>137</v>
      </c>
      <c r="F151" s="17">
        <v>0.26300000000000001</v>
      </c>
      <c r="G151" s="17">
        <v>0.22959999999999997</v>
      </c>
      <c r="H151" s="36"/>
    </row>
    <row r="152" spans="1:10" x14ac:dyDescent="0.2">
      <c r="A152" s="12" t="s">
        <v>138</v>
      </c>
      <c r="B152" s="17">
        <v>0.97299999999999998</v>
      </c>
      <c r="D152" s="17">
        <v>0.63400000000000001</v>
      </c>
      <c r="F152" s="17">
        <v>0.32700000000000001</v>
      </c>
      <c r="G152" s="17">
        <v>0.183</v>
      </c>
      <c r="H152" s="36">
        <v>4.4900000000000002E-2</v>
      </c>
      <c r="J152" s="17"/>
    </row>
    <row r="153" spans="1:10" x14ac:dyDescent="0.2">
      <c r="A153" s="12" t="s">
        <v>139</v>
      </c>
      <c r="D153" s="17">
        <v>0.70599999999999996</v>
      </c>
      <c r="F153" s="17">
        <v>0.26600000000000001</v>
      </c>
      <c r="G153" s="17">
        <v>0.14230000000000001</v>
      </c>
      <c r="H153" s="36">
        <v>3.6299999999999999E-2</v>
      </c>
    </row>
    <row r="154" spans="1:10" x14ac:dyDescent="0.2">
      <c r="A154" s="12" t="s">
        <v>140</v>
      </c>
      <c r="C154" s="17">
        <v>0.111</v>
      </c>
      <c r="G154" s="17">
        <v>0.23180000000000001</v>
      </c>
      <c r="H154" s="36">
        <v>2.5100000000000001E-2</v>
      </c>
    </row>
    <row r="155" spans="1:10" x14ac:dyDescent="0.2">
      <c r="A155" s="12" t="s">
        <v>141</v>
      </c>
      <c r="C155" s="17">
        <v>0.11899999999999999</v>
      </c>
      <c r="F155" s="17">
        <v>0.30099999999999999</v>
      </c>
      <c r="G155" s="17">
        <v>3.1E-2</v>
      </c>
      <c r="H155" s="36">
        <v>8.1100000000000005E-2</v>
      </c>
    </row>
    <row r="156" spans="1:10" x14ac:dyDescent="0.2">
      <c r="A156" s="12" t="s">
        <v>142</v>
      </c>
      <c r="C156" s="17">
        <v>0.11600000000000001</v>
      </c>
      <c r="G156" s="17">
        <v>0.17799999999999999</v>
      </c>
      <c r="H156" s="36"/>
    </row>
    <row r="157" spans="1:10" x14ac:dyDescent="0.2">
      <c r="A157" s="12" t="s">
        <v>143</v>
      </c>
      <c r="D157" s="17">
        <v>0.71099999999999997</v>
      </c>
      <c r="E157" s="17">
        <v>119.351</v>
      </c>
      <c r="H157" s="36"/>
    </row>
    <row r="158" spans="1:10" x14ac:dyDescent="0.2">
      <c r="A158" s="12" t="s">
        <v>144</v>
      </c>
      <c r="C158" s="17">
        <v>0.124</v>
      </c>
      <c r="G158" s="17">
        <v>0.19109999999999999</v>
      </c>
      <c r="H158" s="36"/>
    </row>
    <row r="159" spans="1:10" x14ac:dyDescent="0.2">
      <c r="A159" s="12" t="s">
        <v>145</v>
      </c>
      <c r="C159" s="17">
        <v>0.11799999999999999</v>
      </c>
      <c r="G159" s="17">
        <v>0.27300000000000002</v>
      </c>
      <c r="H159" s="36"/>
    </row>
    <row r="160" spans="1:10" x14ac:dyDescent="0.2">
      <c r="A160" s="12" t="s">
        <v>144</v>
      </c>
      <c r="C160" s="17">
        <v>0.125</v>
      </c>
      <c r="G160" s="17">
        <v>0.2366</v>
      </c>
      <c r="H160" s="36"/>
    </row>
    <row r="161" spans="1:8" x14ac:dyDescent="0.2">
      <c r="A161" s="12" t="s">
        <v>146</v>
      </c>
      <c r="C161" s="17">
        <v>0.125</v>
      </c>
      <c r="F161" s="17">
        <v>0.29799999999999999</v>
      </c>
      <c r="G161" s="17">
        <v>0.19590000000000002</v>
      </c>
      <c r="H161" s="36">
        <v>6.4399999999999999E-2</v>
      </c>
    </row>
    <row r="162" spans="1:8" x14ac:dyDescent="0.2">
      <c r="A162" s="12" t="s">
        <v>147</v>
      </c>
      <c r="C162" s="17">
        <v>0.106</v>
      </c>
      <c r="F162" s="17">
        <v>0.28199999999999997</v>
      </c>
      <c r="G162" s="17">
        <v>0.18839999999999998</v>
      </c>
      <c r="H162" s="36">
        <v>6.6799999999999998E-2</v>
      </c>
    </row>
    <row r="163" spans="1:8" x14ac:dyDescent="0.2">
      <c r="A163" s="12"/>
      <c r="H163" s="36"/>
    </row>
    <row r="164" spans="1:8" x14ac:dyDescent="0.2">
      <c r="A164" s="12" t="s">
        <v>4</v>
      </c>
      <c r="B164" s="17">
        <f>AVERAGE(B134:B162)</f>
        <v>1.0068571428571429</v>
      </c>
      <c r="C164" s="17">
        <f t="shared" ref="C164:H164" si="5">AVERAGE(C134:C162)</f>
        <v>0.1172142857142857</v>
      </c>
      <c r="D164" s="17">
        <f t="shared" si="5"/>
        <v>0.72742857142857154</v>
      </c>
      <c r="E164" s="17">
        <f t="shared" si="5"/>
        <v>123.11057142857145</v>
      </c>
      <c r="F164" s="17">
        <f t="shared" si="5"/>
        <v>0.29580000000000001</v>
      </c>
      <c r="G164" s="17">
        <f t="shared" si="5"/>
        <v>0.17534444444444447</v>
      </c>
      <c r="H164" s="36">
        <f t="shared" si="5"/>
        <v>4.6760000000000003E-2</v>
      </c>
    </row>
    <row r="165" spans="1:8" ht="17" thickBot="1" x14ac:dyDescent="0.25">
      <c r="A165" s="37" t="s">
        <v>5</v>
      </c>
      <c r="B165" s="38">
        <v>7</v>
      </c>
      <c r="C165" s="39">
        <v>14</v>
      </c>
      <c r="D165" s="39">
        <v>14</v>
      </c>
      <c r="E165" s="39">
        <v>7</v>
      </c>
      <c r="F165" s="39">
        <v>10</v>
      </c>
      <c r="G165" s="39">
        <v>18</v>
      </c>
      <c r="H165" s="40">
        <v>10</v>
      </c>
    </row>
    <row r="168" spans="1:8" ht="17" thickBot="1" x14ac:dyDescent="0.25"/>
    <row r="169" spans="1:8" ht="17" thickBot="1" x14ac:dyDescent="0.25">
      <c r="A169" s="55" t="s">
        <v>164</v>
      </c>
      <c r="B169" s="1" t="s">
        <v>0</v>
      </c>
      <c r="C169" s="1" t="s">
        <v>7</v>
      </c>
      <c r="D169" s="1" t="s">
        <v>8</v>
      </c>
      <c r="E169" s="1" t="s">
        <v>9</v>
      </c>
      <c r="F169" s="1" t="s">
        <v>10</v>
      </c>
      <c r="G169" s="1" t="s">
        <v>201</v>
      </c>
      <c r="H169" s="20" t="s">
        <v>202</v>
      </c>
    </row>
    <row r="170" spans="1:8" x14ac:dyDescent="0.2">
      <c r="A170" s="12" t="s">
        <v>148</v>
      </c>
      <c r="B170" s="17">
        <v>1.089</v>
      </c>
      <c r="D170" s="17">
        <v>0.77400000000000002</v>
      </c>
      <c r="H170" s="35"/>
    </row>
    <row r="171" spans="1:8" x14ac:dyDescent="0.2">
      <c r="A171" s="12" t="s">
        <v>149</v>
      </c>
      <c r="D171" s="17">
        <v>0.68799999999999994</v>
      </c>
      <c r="E171" s="17">
        <v>115.056</v>
      </c>
      <c r="H171" s="36"/>
    </row>
    <row r="172" spans="1:8" x14ac:dyDescent="0.2">
      <c r="A172" s="12" t="s">
        <v>150</v>
      </c>
      <c r="C172" s="17">
        <v>0.11</v>
      </c>
      <c r="H172" s="36"/>
    </row>
    <row r="173" spans="1:8" x14ac:dyDescent="0.2">
      <c r="A173" s="12" t="s">
        <v>151</v>
      </c>
      <c r="C173" s="17">
        <v>0.108</v>
      </c>
      <c r="H173" s="36"/>
    </row>
    <row r="174" spans="1:8" x14ac:dyDescent="0.2">
      <c r="A174" s="12" t="s">
        <v>152</v>
      </c>
      <c r="F174" s="17">
        <v>0.32300000000000001</v>
      </c>
      <c r="G174" s="17">
        <v>0.13189999999999999</v>
      </c>
      <c r="H174" s="36">
        <v>0.1099</v>
      </c>
    </row>
    <row r="175" spans="1:8" x14ac:dyDescent="0.2">
      <c r="A175" s="12" t="s">
        <v>153</v>
      </c>
      <c r="C175" s="17">
        <v>0.13300000000000001</v>
      </c>
      <c r="G175" s="17">
        <v>0.1036</v>
      </c>
      <c r="H175" s="36"/>
    </row>
    <row r="176" spans="1:8" x14ac:dyDescent="0.2">
      <c r="A176" s="12"/>
      <c r="H176" s="36"/>
    </row>
    <row r="177" spans="1:8" x14ac:dyDescent="0.2">
      <c r="A177" s="12" t="s">
        <v>4</v>
      </c>
      <c r="B177" s="17">
        <f>AVERAGE(B170:B175)</f>
        <v>1.089</v>
      </c>
      <c r="C177" s="17">
        <f t="shared" ref="C177:H177" si="6">AVERAGE(C170:C175)</f>
        <v>0.11699999999999999</v>
      </c>
      <c r="D177" s="17">
        <f t="shared" si="6"/>
        <v>0.73099999999999998</v>
      </c>
      <c r="E177" s="17">
        <f t="shared" si="6"/>
        <v>115.056</v>
      </c>
      <c r="F177" s="17">
        <f t="shared" si="6"/>
        <v>0.32300000000000001</v>
      </c>
      <c r="G177" s="17">
        <f t="shared" si="6"/>
        <v>0.11774999999999999</v>
      </c>
      <c r="H177" s="36">
        <f t="shared" si="6"/>
        <v>0.1099</v>
      </c>
    </row>
    <row r="178" spans="1:8" ht="17" thickBot="1" x14ac:dyDescent="0.25">
      <c r="A178" s="37" t="s">
        <v>5</v>
      </c>
      <c r="B178" s="38">
        <v>1</v>
      </c>
      <c r="C178" s="39">
        <v>3</v>
      </c>
      <c r="D178" s="39">
        <v>2</v>
      </c>
      <c r="E178" s="39">
        <v>1</v>
      </c>
      <c r="F178" s="39">
        <v>1</v>
      </c>
      <c r="G178" s="39">
        <v>2</v>
      </c>
      <c r="H178" s="40">
        <v>1</v>
      </c>
    </row>
    <row r="181" spans="1:8" ht="17" thickBot="1" x14ac:dyDescent="0.25"/>
    <row r="182" spans="1:8" ht="17" thickBot="1" x14ac:dyDescent="0.25">
      <c r="A182" s="55" t="s">
        <v>164</v>
      </c>
      <c r="B182" s="1" t="s">
        <v>0</v>
      </c>
      <c r="C182" s="1" t="s">
        <v>7</v>
      </c>
      <c r="D182" s="1" t="s">
        <v>8</v>
      </c>
      <c r="E182" s="1" t="s">
        <v>9</v>
      </c>
      <c r="F182" s="1" t="s">
        <v>10</v>
      </c>
      <c r="G182" s="1" t="s">
        <v>201</v>
      </c>
      <c r="H182" s="20" t="s">
        <v>202</v>
      </c>
    </row>
    <row r="183" spans="1:8" x14ac:dyDescent="0.2">
      <c r="A183" s="52" t="s">
        <v>154</v>
      </c>
      <c r="C183" s="17">
        <v>0.11899999999999999</v>
      </c>
      <c r="D183" s="17">
        <v>0.67600000000000005</v>
      </c>
      <c r="F183" s="17">
        <v>0.316</v>
      </c>
      <c r="G183" s="17">
        <v>0.10500000000000001</v>
      </c>
      <c r="H183" s="35">
        <v>6.5799999999999997E-2</v>
      </c>
    </row>
    <row r="184" spans="1:8" x14ac:dyDescent="0.2">
      <c r="A184" s="12" t="s">
        <v>155</v>
      </c>
      <c r="D184" s="17">
        <v>0.70199999999999996</v>
      </c>
      <c r="E184" s="17">
        <v>127.44</v>
      </c>
      <c r="H184" s="36"/>
    </row>
    <row r="185" spans="1:8" x14ac:dyDescent="0.2">
      <c r="A185" s="12" t="s">
        <v>156</v>
      </c>
      <c r="D185" s="17">
        <v>0.55500000000000005</v>
      </c>
      <c r="H185" s="36"/>
    </row>
    <row r="186" spans="1:8" x14ac:dyDescent="0.2">
      <c r="A186" s="12"/>
      <c r="H186" s="36"/>
    </row>
    <row r="187" spans="1:8" x14ac:dyDescent="0.2">
      <c r="A187" s="12" t="s">
        <v>4</v>
      </c>
      <c r="B187" s="17" t="e">
        <f>AVERAGE(B183:B185)</f>
        <v>#DIV/0!</v>
      </c>
      <c r="C187" s="17">
        <f t="shared" ref="C187:H187" si="7">AVERAGE(C183:C185)</f>
        <v>0.11899999999999999</v>
      </c>
      <c r="D187" s="17">
        <f t="shared" si="7"/>
        <v>0.64433333333333342</v>
      </c>
      <c r="E187" s="17">
        <f t="shared" si="7"/>
        <v>127.44</v>
      </c>
      <c r="F187" s="17">
        <f t="shared" si="7"/>
        <v>0.316</v>
      </c>
      <c r="G187" s="17">
        <f t="shared" si="7"/>
        <v>0.10500000000000001</v>
      </c>
      <c r="H187" s="36">
        <f t="shared" si="7"/>
        <v>6.5799999999999997E-2</v>
      </c>
    </row>
    <row r="188" spans="1:8" ht="17" thickBot="1" x14ac:dyDescent="0.25">
      <c r="A188" s="37" t="s">
        <v>5</v>
      </c>
      <c r="B188" s="39">
        <v>0</v>
      </c>
      <c r="C188" s="39">
        <v>1</v>
      </c>
      <c r="D188" s="39">
        <v>3</v>
      </c>
      <c r="E188" s="39">
        <v>1</v>
      </c>
      <c r="F188" s="39">
        <v>1</v>
      </c>
      <c r="G188" s="39">
        <v>1</v>
      </c>
      <c r="H188" s="40">
        <v>1</v>
      </c>
    </row>
    <row r="191" spans="1:8" ht="17" thickBot="1" x14ac:dyDescent="0.25"/>
    <row r="192" spans="1:8" ht="17" thickBot="1" x14ac:dyDescent="0.25">
      <c r="A192" s="55" t="s">
        <v>164</v>
      </c>
      <c r="B192" s="1" t="s">
        <v>0</v>
      </c>
      <c r="C192" s="1" t="s">
        <v>7</v>
      </c>
      <c r="D192" s="1" t="s">
        <v>8</v>
      </c>
      <c r="E192" s="1" t="s">
        <v>9</v>
      </c>
      <c r="F192" s="1" t="s">
        <v>10</v>
      </c>
      <c r="G192" s="1" t="s">
        <v>201</v>
      </c>
      <c r="H192" s="20" t="s">
        <v>202</v>
      </c>
    </row>
    <row r="193" spans="1:8" x14ac:dyDescent="0.2">
      <c r="A193" s="52" t="s">
        <v>157</v>
      </c>
      <c r="B193" s="17">
        <v>1.024</v>
      </c>
      <c r="C193" s="17">
        <v>0.11700000000000001</v>
      </c>
      <c r="D193" s="17">
        <v>0.752</v>
      </c>
      <c r="G193" s="17">
        <v>7.0999999999999994E-2</v>
      </c>
      <c r="H193" s="35">
        <v>8.6999999999999994E-2</v>
      </c>
    </row>
    <row r="194" spans="1:8" x14ac:dyDescent="0.2">
      <c r="A194" s="12" t="s">
        <v>158</v>
      </c>
      <c r="D194" s="17">
        <v>0.71799999999999997</v>
      </c>
      <c r="H194" s="36"/>
    </row>
    <row r="195" spans="1:8" x14ac:dyDescent="0.2">
      <c r="A195" s="12" t="s">
        <v>159</v>
      </c>
      <c r="D195" s="17">
        <v>0.63600000000000001</v>
      </c>
      <c r="E195" s="17">
        <v>121.754</v>
      </c>
      <c r="H195" s="36"/>
    </row>
    <row r="196" spans="1:8" x14ac:dyDescent="0.2">
      <c r="A196" s="12"/>
      <c r="H196" s="36"/>
    </row>
    <row r="197" spans="1:8" x14ac:dyDescent="0.2">
      <c r="A197" s="12" t="s">
        <v>4</v>
      </c>
      <c r="B197" s="17">
        <f>AVERAGE(B193:B195)</f>
        <v>1.024</v>
      </c>
      <c r="C197" s="17">
        <f t="shared" ref="C197:H197" si="8">AVERAGE(C193:C195)</f>
        <v>0.11700000000000001</v>
      </c>
      <c r="D197" s="17">
        <f t="shared" si="8"/>
        <v>0.70199999999999996</v>
      </c>
      <c r="E197" s="17">
        <f t="shared" si="8"/>
        <v>121.754</v>
      </c>
      <c r="F197" s="17" t="e">
        <f t="shared" si="8"/>
        <v>#DIV/0!</v>
      </c>
      <c r="G197" s="17">
        <f t="shared" si="8"/>
        <v>7.0999999999999994E-2</v>
      </c>
      <c r="H197" s="36">
        <f t="shared" si="8"/>
        <v>8.6999999999999994E-2</v>
      </c>
    </row>
    <row r="198" spans="1:8" ht="17" thickBot="1" x14ac:dyDescent="0.25">
      <c r="A198" s="37" t="s">
        <v>5</v>
      </c>
      <c r="B198" s="38">
        <v>1</v>
      </c>
      <c r="C198" s="39">
        <v>1</v>
      </c>
      <c r="D198" s="39">
        <v>3</v>
      </c>
      <c r="E198" s="39">
        <v>1</v>
      </c>
      <c r="F198" s="39">
        <v>0</v>
      </c>
      <c r="G198" s="39">
        <v>1</v>
      </c>
      <c r="H198" s="40">
        <v>1</v>
      </c>
    </row>
    <row r="201" spans="1:8" ht="17" thickBot="1" x14ac:dyDescent="0.25"/>
    <row r="202" spans="1:8" ht="17" thickBot="1" x14ac:dyDescent="0.25">
      <c r="A202" s="53" t="s">
        <v>580</v>
      </c>
      <c r="B202" s="1" t="s">
        <v>0</v>
      </c>
      <c r="C202" s="1" t="s">
        <v>7</v>
      </c>
      <c r="D202" s="1" t="s">
        <v>8</v>
      </c>
      <c r="E202" s="1" t="s">
        <v>9</v>
      </c>
      <c r="F202" s="1" t="s">
        <v>10</v>
      </c>
      <c r="G202" s="1" t="s">
        <v>201</v>
      </c>
      <c r="H202" s="20" t="s">
        <v>202</v>
      </c>
    </row>
    <row r="203" spans="1:8" x14ac:dyDescent="0.2">
      <c r="A203" s="41" t="s">
        <v>160</v>
      </c>
      <c r="B203" s="44"/>
      <c r="C203" s="44"/>
      <c r="D203" s="44">
        <v>0.69199999999999995</v>
      </c>
      <c r="E203" s="44"/>
      <c r="F203" s="44"/>
      <c r="G203" s="44"/>
      <c r="H203" s="36"/>
    </row>
    <row r="204" spans="1:8" x14ac:dyDescent="0.2">
      <c r="A204" s="41" t="s">
        <v>161</v>
      </c>
      <c r="B204" s="44">
        <v>1.0629999999999999</v>
      </c>
      <c r="C204" s="44"/>
      <c r="D204" s="44"/>
      <c r="E204" s="44"/>
      <c r="F204" s="44"/>
      <c r="G204" s="44">
        <v>0.13100000000000001</v>
      </c>
      <c r="H204" s="36"/>
    </row>
    <row r="205" spans="1:8" x14ac:dyDescent="0.2">
      <c r="A205" s="41"/>
      <c r="B205" s="44"/>
      <c r="C205" s="44"/>
      <c r="D205" s="44"/>
      <c r="E205" s="44"/>
      <c r="F205" s="44"/>
      <c r="G205" s="44"/>
      <c r="H205" s="36"/>
    </row>
    <row r="206" spans="1:8" x14ac:dyDescent="0.2">
      <c r="A206" s="41" t="s">
        <v>4</v>
      </c>
      <c r="B206" s="44">
        <f>AVERAGE(B203:B204)</f>
        <v>1.0629999999999999</v>
      </c>
      <c r="C206" s="44" t="e">
        <f t="shared" ref="C206:H206" si="9">AVERAGE(C203:C204)</f>
        <v>#DIV/0!</v>
      </c>
      <c r="D206" s="44">
        <f t="shared" si="9"/>
        <v>0.69199999999999995</v>
      </c>
      <c r="E206" s="44" t="e">
        <f t="shared" si="9"/>
        <v>#DIV/0!</v>
      </c>
      <c r="F206" s="44" t="e">
        <f t="shared" si="9"/>
        <v>#DIV/0!</v>
      </c>
      <c r="G206" s="44">
        <f t="shared" si="9"/>
        <v>0.13100000000000001</v>
      </c>
      <c r="H206" s="36" t="e">
        <f t="shared" si="9"/>
        <v>#DIV/0!</v>
      </c>
    </row>
    <row r="207" spans="1:8" ht="17" thickBot="1" x14ac:dyDescent="0.25">
      <c r="A207" s="42" t="s">
        <v>5</v>
      </c>
      <c r="B207" s="39">
        <v>1</v>
      </c>
      <c r="C207" s="39">
        <v>0</v>
      </c>
      <c r="D207" s="39">
        <v>1</v>
      </c>
      <c r="E207" s="39">
        <v>0</v>
      </c>
      <c r="F207" s="39">
        <v>0</v>
      </c>
      <c r="G207" s="39">
        <v>1</v>
      </c>
      <c r="H207" s="4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8653-CCDC-B947-983C-9610779639FE}">
  <dimension ref="A1:H23"/>
  <sheetViews>
    <sheetView workbookViewId="0">
      <selection activeCell="G33" sqref="G33"/>
    </sheetView>
  </sheetViews>
  <sheetFormatPr baseColWidth="10" defaultRowHeight="16" x14ac:dyDescent="0.2"/>
  <cols>
    <col min="1" max="1" width="20.83203125" style="49" customWidth="1"/>
    <col min="2" max="6" width="10.83203125" style="17"/>
    <col min="7" max="7" width="14.33203125" style="17" customWidth="1"/>
    <col min="8" max="8" width="15.1640625" style="17" customWidth="1"/>
  </cols>
  <sheetData>
    <row r="1" spans="1:8" ht="17" thickBot="1" x14ac:dyDescent="0.25">
      <c r="A1" s="55" t="s">
        <v>164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201</v>
      </c>
      <c r="H1" s="20" t="s">
        <v>202</v>
      </c>
    </row>
    <row r="2" spans="1:8" x14ac:dyDescent="0.2">
      <c r="A2" s="52" t="s">
        <v>167</v>
      </c>
      <c r="B2" s="17">
        <v>0.998</v>
      </c>
      <c r="D2" s="17">
        <v>0.66200000000000003</v>
      </c>
      <c r="E2" s="17">
        <v>127.875</v>
      </c>
      <c r="H2" s="36"/>
    </row>
    <row r="3" spans="1:8" x14ac:dyDescent="0.2">
      <c r="A3" s="12" t="s">
        <v>168</v>
      </c>
      <c r="F3" s="17">
        <v>0.311</v>
      </c>
      <c r="G3" s="17">
        <v>0.17560000000000001</v>
      </c>
      <c r="H3" s="36">
        <v>3.7199999999999997E-2</v>
      </c>
    </row>
    <row r="4" spans="1:8" x14ac:dyDescent="0.2">
      <c r="A4" s="12"/>
      <c r="H4" s="36"/>
    </row>
    <row r="5" spans="1:8" x14ac:dyDescent="0.2">
      <c r="A5" s="12" t="s">
        <v>4</v>
      </c>
      <c r="B5" s="17">
        <f>AVERAGE(B2:B3)</f>
        <v>0.998</v>
      </c>
      <c r="C5" s="17" t="e">
        <f t="shared" ref="C5:H5" si="0">AVERAGE(C2:C3)</f>
        <v>#DIV/0!</v>
      </c>
      <c r="D5" s="17">
        <f t="shared" si="0"/>
        <v>0.66200000000000003</v>
      </c>
      <c r="E5" s="17">
        <f t="shared" si="0"/>
        <v>127.875</v>
      </c>
      <c r="F5" s="17">
        <f t="shared" si="0"/>
        <v>0.311</v>
      </c>
      <c r="G5" s="17">
        <f t="shared" si="0"/>
        <v>0.17560000000000001</v>
      </c>
      <c r="H5" s="36">
        <f t="shared" si="0"/>
        <v>3.7199999999999997E-2</v>
      </c>
    </row>
    <row r="6" spans="1:8" ht="17" thickBot="1" x14ac:dyDescent="0.25">
      <c r="A6" s="37" t="s">
        <v>5</v>
      </c>
      <c r="B6" s="39">
        <v>1</v>
      </c>
      <c r="C6" s="39">
        <v>0</v>
      </c>
      <c r="D6" s="39">
        <v>1</v>
      </c>
      <c r="E6" s="39">
        <v>1</v>
      </c>
      <c r="F6" s="39">
        <v>1</v>
      </c>
      <c r="G6" s="39">
        <v>1</v>
      </c>
      <c r="H6" s="40">
        <v>1</v>
      </c>
    </row>
    <row r="9" spans="1:8" ht="17" thickBot="1" x14ac:dyDescent="0.25"/>
    <row r="10" spans="1:8" ht="17" thickBot="1" x14ac:dyDescent="0.25">
      <c r="A10" s="55" t="s">
        <v>165</v>
      </c>
      <c r="B10" s="1" t="s">
        <v>0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201</v>
      </c>
      <c r="H10" s="20" t="s">
        <v>202</v>
      </c>
    </row>
    <row r="11" spans="1:8" x14ac:dyDescent="0.2">
      <c r="A11" s="52" t="s">
        <v>169</v>
      </c>
      <c r="B11" s="17">
        <v>1.109</v>
      </c>
      <c r="D11" s="17">
        <v>0.749</v>
      </c>
      <c r="H11" s="36"/>
    </row>
    <row r="12" spans="1:8" x14ac:dyDescent="0.2">
      <c r="A12" s="12" t="s">
        <v>170</v>
      </c>
      <c r="H12" s="36"/>
    </row>
    <row r="13" spans="1:8" x14ac:dyDescent="0.2">
      <c r="A13" s="12"/>
      <c r="H13" s="36"/>
    </row>
    <row r="14" spans="1:8" x14ac:dyDescent="0.2">
      <c r="A14" s="12" t="s">
        <v>4</v>
      </c>
      <c r="B14" s="17">
        <f>AVERAGE(B11:B12)</f>
        <v>1.109</v>
      </c>
      <c r="C14" s="17" t="e">
        <f t="shared" ref="C14:H14" si="1">AVERAGE(C11:C12)</f>
        <v>#DIV/0!</v>
      </c>
      <c r="D14" s="17">
        <f t="shared" si="1"/>
        <v>0.749</v>
      </c>
      <c r="E14" s="17" t="e">
        <f t="shared" si="1"/>
        <v>#DIV/0!</v>
      </c>
      <c r="F14" s="17" t="e">
        <f t="shared" si="1"/>
        <v>#DIV/0!</v>
      </c>
      <c r="G14" s="17" t="e">
        <f t="shared" si="1"/>
        <v>#DIV/0!</v>
      </c>
      <c r="H14" s="36" t="e">
        <f t="shared" si="1"/>
        <v>#DIV/0!</v>
      </c>
    </row>
    <row r="15" spans="1:8" ht="17" thickBot="1" x14ac:dyDescent="0.25">
      <c r="A15" s="37" t="s">
        <v>5</v>
      </c>
      <c r="B15" s="39">
        <v>1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40">
        <v>0</v>
      </c>
    </row>
    <row r="18" spans="1:8" ht="17" thickBot="1" x14ac:dyDescent="0.25"/>
    <row r="19" spans="1:8" ht="17" thickBot="1" x14ac:dyDescent="0.25">
      <c r="A19" s="55" t="s">
        <v>164</v>
      </c>
      <c r="B19" s="1" t="s">
        <v>0</v>
      </c>
      <c r="C19" s="1" t="s">
        <v>7</v>
      </c>
      <c r="D19" s="1" t="s">
        <v>8</v>
      </c>
      <c r="E19" s="1" t="s">
        <v>9</v>
      </c>
      <c r="F19" s="1" t="s">
        <v>10</v>
      </c>
      <c r="G19" s="1" t="s">
        <v>201</v>
      </c>
      <c r="H19" s="20" t="s">
        <v>202</v>
      </c>
    </row>
    <row r="20" spans="1:8" x14ac:dyDescent="0.2">
      <c r="A20" s="41" t="s">
        <v>171</v>
      </c>
      <c r="B20" s="44">
        <v>1.054</v>
      </c>
      <c r="C20" s="44">
        <v>0.11899999999999999</v>
      </c>
      <c r="D20" s="44">
        <v>0.71</v>
      </c>
      <c r="E20" s="44">
        <v>121.616</v>
      </c>
      <c r="F20" s="44">
        <v>0.29399999999999998</v>
      </c>
      <c r="G20" s="44">
        <v>0.15240000000000001</v>
      </c>
      <c r="H20" s="36">
        <v>2.86E-2</v>
      </c>
    </row>
    <row r="21" spans="1:8" x14ac:dyDescent="0.2">
      <c r="A21" s="56"/>
      <c r="B21" s="57"/>
      <c r="C21" s="57"/>
      <c r="D21" s="57"/>
      <c r="E21" s="57"/>
      <c r="F21" s="57"/>
      <c r="G21" s="57"/>
      <c r="H21" s="58"/>
    </row>
    <row r="22" spans="1:8" x14ac:dyDescent="0.2">
      <c r="A22" s="56" t="s">
        <v>4</v>
      </c>
      <c r="B22" s="44">
        <f>AVERAGE(B20)</f>
        <v>1.054</v>
      </c>
      <c r="C22" s="44">
        <f t="shared" ref="C22:F22" si="2">AVERAGE(C20)</f>
        <v>0.11899999999999999</v>
      </c>
      <c r="D22" s="44">
        <f t="shared" si="2"/>
        <v>0.71</v>
      </c>
      <c r="E22" s="44">
        <f t="shared" si="2"/>
        <v>121.616</v>
      </c>
      <c r="F22" s="44">
        <f t="shared" si="2"/>
        <v>0.29399999999999998</v>
      </c>
      <c r="G22" s="44">
        <f>AVERAGE(G20)</f>
        <v>0.15240000000000001</v>
      </c>
      <c r="H22" s="36">
        <f>AVERAGE(H20)</f>
        <v>2.86E-2</v>
      </c>
    </row>
    <row r="23" spans="1:8" ht="17" thickBot="1" x14ac:dyDescent="0.25">
      <c r="A23" s="59" t="s">
        <v>5</v>
      </c>
      <c r="B23" s="39">
        <v>1</v>
      </c>
      <c r="C23" s="39">
        <v>1</v>
      </c>
      <c r="D23" s="39">
        <v>1</v>
      </c>
      <c r="E23" s="39">
        <v>1</v>
      </c>
      <c r="F23" s="39">
        <v>1</v>
      </c>
      <c r="G23" s="39">
        <v>1</v>
      </c>
      <c r="H23" s="4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6890-83D1-8C4E-96D9-024C66300D12}">
  <dimension ref="A1:H54"/>
  <sheetViews>
    <sheetView workbookViewId="0">
      <selection activeCell="G20" sqref="G20"/>
    </sheetView>
  </sheetViews>
  <sheetFormatPr baseColWidth="10" defaultRowHeight="16" x14ac:dyDescent="0.2"/>
  <cols>
    <col min="1" max="1" width="24.33203125" style="49" customWidth="1"/>
    <col min="2" max="6" width="10.83203125" style="17"/>
    <col min="7" max="7" width="16.33203125" style="17" customWidth="1"/>
    <col min="8" max="8" width="15.1640625" style="17" customWidth="1"/>
  </cols>
  <sheetData>
    <row r="1" spans="1:8" ht="17" thickBot="1" x14ac:dyDescent="0.25">
      <c r="A1" s="55" t="s">
        <v>200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201</v>
      </c>
      <c r="H1" s="20" t="s">
        <v>202</v>
      </c>
    </row>
    <row r="2" spans="1:8" x14ac:dyDescent="0.2">
      <c r="A2" s="52" t="s">
        <v>172</v>
      </c>
      <c r="B2" s="17">
        <v>1.1539999999999999</v>
      </c>
      <c r="C2" s="17">
        <v>0.14599999999999999</v>
      </c>
      <c r="D2" s="17">
        <v>0.84899999999999998</v>
      </c>
      <c r="F2" s="17">
        <v>0.41899999999999998</v>
      </c>
      <c r="H2" s="36">
        <v>0.13640000000000002</v>
      </c>
    </row>
    <row r="3" spans="1:8" x14ac:dyDescent="0.2">
      <c r="A3" s="12" t="s">
        <v>173</v>
      </c>
      <c r="B3" s="17">
        <v>1.141</v>
      </c>
      <c r="C3" s="17">
        <v>0.14000000000000001</v>
      </c>
      <c r="D3" s="17">
        <v>0.80800000000000005</v>
      </c>
      <c r="H3" s="36"/>
    </row>
    <row r="4" spans="1:8" x14ac:dyDescent="0.2">
      <c r="A4" s="12" t="s">
        <v>174</v>
      </c>
      <c r="E4" s="17">
        <v>122.497</v>
      </c>
      <c r="H4" s="36"/>
    </row>
    <row r="5" spans="1:8" x14ac:dyDescent="0.2">
      <c r="A5" s="12" t="s">
        <v>175</v>
      </c>
      <c r="C5" s="17">
        <v>0.13100000000000001</v>
      </c>
      <c r="F5" s="17">
        <v>0.30499999999999999</v>
      </c>
      <c r="H5" s="36">
        <v>0.12110000000000001</v>
      </c>
    </row>
    <row r="6" spans="1:8" x14ac:dyDescent="0.2">
      <c r="A6" s="12" t="s">
        <v>176</v>
      </c>
      <c r="C6" s="17">
        <v>0.13300000000000001</v>
      </c>
      <c r="F6" s="17">
        <v>0.38200000000000001</v>
      </c>
      <c r="H6" s="36">
        <v>0.13120000000000001</v>
      </c>
    </row>
    <row r="7" spans="1:8" x14ac:dyDescent="0.2">
      <c r="A7" s="12" t="s">
        <v>177</v>
      </c>
      <c r="C7" s="17">
        <v>0.13200000000000001</v>
      </c>
      <c r="F7" s="17">
        <v>0.3</v>
      </c>
      <c r="H7" s="36">
        <v>5.5600000000000004E-2</v>
      </c>
    </row>
    <row r="8" spans="1:8" x14ac:dyDescent="0.2">
      <c r="A8" s="12" t="s">
        <v>178</v>
      </c>
      <c r="C8" s="17">
        <v>0.13100000000000001</v>
      </c>
      <c r="H8" s="36">
        <v>0.1014</v>
      </c>
    </row>
    <row r="9" spans="1:8" x14ac:dyDescent="0.2">
      <c r="A9" s="12" t="s">
        <v>179</v>
      </c>
      <c r="F9" s="17">
        <v>0.32800000000000001</v>
      </c>
      <c r="H9" s="36">
        <v>0.1082</v>
      </c>
    </row>
    <row r="10" spans="1:8" x14ac:dyDescent="0.2">
      <c r="A10" s="12" t="s">
        <v>180</v>
      </c>
      <c r="C10" s="17">
        <v>0.13</v>
      </c>
      <c r="F10" s="17">
        <v>0.317</v>
      </c>
      <c r="H10" s="36">
        <v>0.1162</v>
      </c>
    </row>
    <row r="11" spans="1:8" x14ac:dyDescent="0.2">
      <c r="A11" s="12" t="s">
        <v>181</v>
      </c>
      <c r="C11" s="17">
        <v>0.13100000000000001</v>
      </c>
      <c r="F11" s="17">
        <v>0.31900000000000001</v>
      </c>
      <c r="H11" s="36">
        <v>0.1162</v>
      </c>
    </row>
    <row r="12" spans="1:8" x14ac:dyDescent="0.2">
      <c r="A12" s="12" t="s">
        <v>182</v>
      </c>
      <c r="C12" s="17">
        <v>0.13400000000000001</v>
      </c>
      <c r="H12" s="36">
        <v>0.1206</v>
      </c>
    </row>
    <row r="13" spans="1:8" x14ac:dyDescent="0.2">
      <c r="A13" s="12" t="s">
        <v>183</v>
      </c>
      <c r="B13" s="44"/>
      <c r="C13" s="44">
        <v>0.13700000000000001</v>
      </c>
      <c r="D13" s="44"/>
      <c r="E13" s="44"/>
      <c r="F13" s="44"/>
      <c r="G13" s="44"/>
      <c r="H13" s="36">
        <v>9.5000000000000001E-2</v>
      </c>
    </row>
    <row r="14" spans="1:8" x14ac:dyDescent="0.2">
      <c r="A14" s="12"/>
      <c r="H14" s="36"/>
    </row>
    <row r="15" spans="1:8" x14ac:dyDescent="0.2">
      <c r="A15" s="12" t="s">
        <v>4</v>
      </c>
      <c r="B15" s="17">
        <f>AVERAGE(B2:B13)</f>
        <v>1.1475</v>
      </c>
      <c r="C15" s="17">
        <f t="shared" ref="C15:H15" si="0">AVERAGE(C2:C13)</f>
        <v>0.13450000000000001</v>
      </c>
      <c r="D15" s="17">
        <f t="shared" si="0"/>
        <v>0.82850000000000001</v>
      </c>
      <c r="E15" s="17">
        <f t="shared" si="0"/>
        <v>122.497</v>
      </c>
      <c r="F15" s="17">
        <f t="shared" si="0"/>
        <v>0.33857142857142858</v>
      </c>
      <c r="G15" s="17" t="e">
        <f t="shared" si="0"/>
        <v>#DIV/0!</v>
      </c>
      <c r="H15" s="36">
        <f t="shared" si="0"/>
        <v>0.11018999999999998</v>
      </c>
    </row>
    <row r="16" spans="1:8" ht="17" thickBot="1" x14ac:dyDescent="0.25">
      <c r="A16" s="37" t="s">
        <v>5</v>
      </c>
      <c r="B16" s="39">
        <v>2</v>
      </c>
      <c r="C16" s="39">
        <v>10</v>
      </c>
      <c r="D16" s="39">
        <v>2</v>
      </c>
      <c r="E16" s="39">
        <v>1</v>
      </c>
      <c r="F16" s="39">
        <v>7</v>
      </c>
      <c r="G16" s="39">
        <v>0</v>
      </c>
      <c r="H16" s="40">
        <v>10</v>
      </c>
    </row>
    <row r="19" spans="1:8" ht="17" thickBot="1" x14ac:dyDescent="0.25"/>
    <row r="20" spans="1:8" ht="17" thickBot="1" x14ac:dyDescent="0.25">
      <c r="A20" s="55" t="s">
        <v>165</v>
      </c>
      <c r="B20" s="1" t="s">
        <v>0</v>
      </c>
      <c r="C20" s="1" t="s">
        <v>7</v>
      </c>
      <c r="D20" s="1" t="s">
        <v>8</v>
      </c>
      <c r="E20" s="1" t="s">
        <v>9</v>
      </c>
      <c r="F20" s="1" t="s">
        <v>10</v>
      </c>
      <c r="G20" s="1" t="s">
        <v>201</v>
      </c>
      <c r="H20" s="20" t="s">
        <v>202</v>
      </c>
    </row>
    <row r="21" spans="1:8" x14ac:dyDescent="0.2">
      <c r="A21" s="52" t="s">
        <v>184</v>
      </c>
      <c r="C21" s="17">
        <v>0.121</v>
      </c>
      <c r="G21" s="17">
        <v>8.3500000000000005E-2</v>
      </c>
      <c r="H21" s="36">
        <v>9.4099999999999989E-2</v>
      </c>
    </row>
    <row r="22" spans="1:8" x14ac:dyDescent="0.2">
      <c r="A22" s="12" t="s">
        <v>185</v>
      </c>
      <c r="B22" s="44"/>
      <c r="C22" s="44">
        <v>0.12</v>
      </c>
      <c r="D22" s="44"/>
      <c r="E22" s="44"/>
      <c r="F22" s="44"/>
      <c r="G22" s="44">
        <v>4.4699999999999997E-2</v>
      </c>
      <c r="H22" s="36"/>
    </row>
    <row r="23" spans="1:8" x14ac:dyDescent="0.2">
      <c r="A23" s="12" t="s">
        <v>186</v>
      </c>
      <c r="B23" s="44">
        <v>1.1619999999999999</v>
      </c>
      <c r="C23" s="44"/>
      <c r="D23" s="44"/>
      <c r="E23" s="44"/>
      <c r="F23" s="44"/>
      <c r="G23" s="44"/>
      <c r="H23" s="36"/>
    </row>
    <row r="24" spans="1:8" x14ac:dyDescent="0.2">
      <c r="A24" s="12"/>
      <c r="H24" s="36"/>
    </row>
    <row r="25" spans="1:8" x14ac:dyDescent="0.2">
      <c r="A25" s="12" t="s">
        <v>4</v>
      </c>
      <c r="B25" s="17">
        <f>AVERAGE(B21:B23)</f>
        <v>1.1619999999999999</v>
      </c>
      <c r="C25" s="17">
        <f t="shared" ref="C25:G25" si="1">AVERAGE(C21:C23)</f>
        <v>0.1205</v>
      </c>
      <c r="D25" s="17" t="e">
        <f t="shared" si="1"/>
        <v>#DIV/0!</v>
      </c>
      <c r="E25" s="17" t="e">
        <f t="shared" si="1"/>
        <v>#DIV/0!</v>
      </c>
      <c r="F25" s="17" t="e">
        <f t="shared" si="1"/>
        <v>#DIV/0!</v>
      </c>
      <c r="G25" s="17">
        <f t="shared" si="1"/>
        <v>6.4100000000000004E-2</v>
      </c>
      <c r="H25" s="36">
        <f>AVERAGE(H21:H23)</f>
        <v>9.4099999999999989E-2</v>
      </c>
    </row>
    <row r="26" spans="1:8" ht="17" thickBot="1" x14ac:dyDescent="0.25">
      <c r="A26" s="37" t="s">
        <v>5</v>
      </c>
      <c r="B26" s="39">
        <v>1</v>
      </c>
      <c r="C26" s="39">
        <v>2</v>
      </c>
      <c r="D26" s="39">
        <v>0</v>
      </c>
      <c r="E26" s="39">
        <v>0</v>
      </c>
      <c r="F26" s="39">
        <v>0</v>
      </c>
      <c r="G26" s="39">
        <v>2</v>
      </c>
      <c r="H26" s="40">
        <v>1</v>
      </c>
    </row>
    <row r="29" spans="1:8" ht="17" thickBot="1" x14ac:dyDescent="0.25"/>
    <row r="30" spans="1:8" ht="17" thickBot="1" x14ac:dyDescent="0.25">
      <c r="A30" s="55" t="s">
        <v>165</v>
      </c>
      <c r="B30" s="1" t="s">
        <v>0</v>
      </c>
      <c r="C30" s="1" t="s">
        <v>7</v>
      </c>
      <c r="D30" s="1" t="s">
        <v>8</v>
      </c>
      <c r="E30" s="1" t="s">
        <v>9</v>
      </c>
      <c r="F30" s="1" t="s">
        <v>10</v>
      </c>
      <c r="G30" s="1" t="s">
        <v>201</v>
      </c>
      <c r="H30" s="20" t="s">
        <v>202</v>
      </c>
    </row>
    <row r="31" spans="1:8" x14ac:dyDescent="0.2">
      <c r="A31" s="12" t="s">
        <v>187</v>
      </c>
      <c r="C31" s="17">
        <v>0.13200000000000001</v>
      </c>
      <c r="F31" s="17">
        <v>0.29199999999999998</v>
      </c>
      <c r="G31" s="17">
        <v>0.111</v>
      </c>
      <c r="H31" s="36">
        <v>0.10069999999999998</v>
      </c>
    </row>
    <row r="32" spans="1:8" x14ac:dyDescent="0.2">
      <c r="A32" s="12" t="s">
        <v>188</v>
      </c>
      <c r="C32" s="17">
        <v>0.11799999999999999</v>
      </c>
      <c r="G32" s="17">
        <v>5.4699999999999999E-2</v>
      </c>
      <c r="H32" s="36"/>
    </row>
    <row r="33" spans="1:8" x14ac:dyDescent="0.2">
      <c r="A33" s="12" t="s">
        <v>189</v>
      </c>
      <c r="C33" s="17">
        <v>0.13200000000000001</v>
      </c>
      <c r="F33" s="17">
        <v>0.28100000000000003</v>
      </c>
      <c r="G33" s="17">
        <v>0.11</v>
      </c>
      <c r="H33" s="36">
        <v>0.13720000000000002</v>
      </c>
    </row>
    <row r="34" spans="1:8" x14ac:dyDescent="0.2">
      <c r="A34" s="12" t="s">
        <v>190</v>
      </c>
      <c r="B34" s="17">
        <v>1.139</v>
      </c>
      <c r="D34" s="17">
        <v>0.80700000000000005</v>
      </c>
      <c r="H34" s="36"/>
    </row>
    <row r="35" spans="1:8" x14ac:dyDescent="0.2">
      <c r="A35" s="12"/>
      <c r="H35" s="36"/>
    </row>
    <row r="36" spans="1:8" x14ac:dyDescent="0.2">
      <c r="A36" s="12" t="s">
        <v>4</v>
      </c>
      <c r="B36" s="17">
        <f>AVERAGE(B31:B34)</f>
        <v>1.139</v>
      </c>
      <c r="C36" s="17">
        <f t="shared" ref="C36:H36" si="2">AVERAGE(C31:C34)</f>
        <v>0.12733333333333333</v>
      </c>
      <c r="D36" s="17">
        <f t="shared" si="2"/>
        <v>0.80700000000000005</v>
      </c>
      <c r="E36" s="17" t="e">
        <f t="shared" si="2"/>
        <v>#DIV/0!</v>
      </c>
      <c r="F36" s="17">
        <f t="shared" si="2"/>
        <v>0.28649999999999998</v>
      </c>
      <c r="G36" s="17">
        <f t="shared" si="2"/>
        <v>9.1899999999999996E-2</v>
      </c>
      <c r="H36" s="36">
        <f t="shared" si="2"/>
        <v>0.11895</v>
      </c>
    </row>
    <row r="37" spans="1:8" ht="17" thickBot="1" x14ac:dyDescent="0.25">
      <c r="A37" s="37" t="s">
        <v>5</v>
      </c>
      <c r="B37" s="39">
        <v>1</v>
      </c>
      <c r="C37" s="39">
        <v>3</v>
      </c>
      <c r="D37" s="39">
        <v>1</v>
      </c>
      <c r="E37" s="39">
        <v>0</v>
      </c>
      <c r="F37" s="39">
        <v>2</v>
      </c>
      <c r="G37" s="39">
        <v>3</v>
      </c>
      <c r="H37" s="40">
        <v>2</v>
      </c>
    </row>
    <row r="40" spans="1:8" ht="17" thickBot="1" x14ac:dyDescent="0.25"/>
    <row r="41" spans="1:8" ht="17" thickBot="1" x14ac:dyDescent="0.25">
      <c r="A41" s="55" t="s">
        <v>200</v>
      </c>
      <c r="B41" s="1" t="s">
        <v>0</v>
      </c>
      <c r="C41" s="1" t="s">
        <v>7</v>
      </c>
      <c r="D41" s="1" t="s">
        <v>8</v>
      </c>
      <c r="E41" s="1" t="s">
        <v>9</v>
      </c>
      <c r="F41" s="1" t="s">
        <v>10</v>
      </c>
      <c r="G41" s="1" t="s">
        <v>201</v>
      </c>
      <c r="H41" s="20" t="s">
        <v>202</v>
      </c>
    </row>
    <row r="42" spans="1:8" x14ac:dyDescent="0.2">
      <c r="A42" s="12" t="s">
        <v>191</v>
      </c>
      <c r="C42" s="17">
        <v>0.13</v>
      </c>
      <c r="H42" s="36"/>
    </row>
    <row r="43" spans="1:8" x14ac:dyDescent="0.2">
      <c r="A43" s="12" t="s">
        <v>192</v>
      </c>
      <c r="C43" s="17">
        <v>0.125</v>
      </c>
      <c r="H43" s="36">
        <v>9.1600000000000001E-2</v>
      </c>
    </row>
    <row r="44" spans="1:8" x14ac:dyDescent="0.2">
      <c r="A44" s="12" t="s">
        <v>193</v>
      </c>
      <c r="C44" s="17">
        <v>0.13400000000000001</v>
      </c>
      <c r="H44" s="36"/>
    </row>
    <row r="45" spans="1:8" x14ac:dyDescent="0.2">
      <c r="A45" s="12" t="s">
        <v>194</v>
      </c>
      <c r="D45" s="17">
        <v>0.82299999999999995</v>
      </c>
      <c r="H45" s="36"/>
    </row>
    <row r="46" spans="1:8" x14ac:dyDescent="0.2">
      <c r="A46" s="12" t="s">
        <v>195</v>
      </c>
      <c r="B46" s="17">
        <v>1.135</v>
      </c>
      <c r="D46" s="17">
        <v>0.78900000000000003</v>
      </c>
      <c r="H46" s="36">
        <v>2.6200000000000001E-2</v>
      </c>
    </row>
    <row r="47" spans="1:8" x14ac:dyDescent="0.2">
      <c r="A47" s="12" t="s">
        <v>196</v>
      </c>
      <c r="B47" s="17">
        <v>1.141</v>
      </c>
      <c r="D47" s="17">
        <v>0.80400000000000005</v>
      </c>
      <c r="H47" s="36"/>
    </row>
    <row r="48" spans="1:8" x14ac:dyDescent="0.2">
      <c r="A48" s="12" t="s">
        <v>190</v>
      </c>
      <c r="B48" s="17">
        <v>1.1399999999999999</v>
      </c>
      <c r="D48" s="17">
        <v>0.77</v>
      </c>
      <c r="H48" s="36"/>
    </row>
    <row r="49" spans="1:8" x14ac:dyDescent="0.2">
      <c r="A49" s="12" t="s">
        <v>197</v>
      </c>
      <c r="B49" s="17">
        <v>1.1879999999999999</v>
      </c>
      <c r="D49" s="17">
        <v>0.83599999999999997</v>
      </c>
      <c r="E49" s="17">
        <v>120.91500000000001</v>
      </c>
      <c r="H49" s="36"/>
    </row>
    <row r="50" spans="1:8" x14ac:dyDescent="0.2">
      <c r="A50" s="12" t="s">
        <v>198</v>
      </c>
      <c r="C50" s="17">
        <v>0.13400000000000001</v>
      </c>
      <c r="F50" s="17">
        <v>0.315</v>
      </c>
      <c r="H50" s="36"/>
    </row>
    <row r="51" spans="1:8" x14ac:dyDescent="0.2">
      <c r="A51" s="12" t="s">
        <v>199</v>
      </c>
      <c r="D51" s="17">
        <v>0.88900000000000001</v>
      </c>
      <c r="E51" s="17">
        <v>128.06</v>
      </c>
      <c r="H51" s="36"/>
    </row>
    <row r="52" spans="1:8" x14ac:dyDescent="0.2">
      <c r="A52" s="12"/>
      <c r="H52" s="36"/>
    </row>
    <row r="53" spans="1:8" x14ac:dyDescent="0.2">
      <c r="A53" s="12" t="s">
        <v>4</v>
      </c>
      <c r="B53" s="17">
        <f>AVERAGE(B42:B51)</f>
        <v>1.1509999999999998</v>
      </c>
      <c r="C53" s="17">
        <f t="shared" ref="C53:H53" si="3">AVERAGE(C42:C51)</f>
        <v>0.13075000000000001</v>
      </c>
      <c r="D53" s="17">
        <f t="shared" si="3"/>
        <v>0.81850000000000012</v>
      </c>
      <c r="E53" s="17">
        <f t="shared" si="3"/>
        <v>124.48750000000001</v>
      </c>
      <c r="F53" s="17">
        <f t="shared" si="3"/>
        <v>0.315</v>
      </c>
      <c r="G53" s="17" t="e">
        <f t="shared" si="3"/>
        <v>#DIV/0!</v>
      </c>
      <c r="H53" s="36">
        <f t="shared" si="3"/>
        <v>5.8900000000000001E-2</v>
      </c>
    </row>
    <row r="54" spans="1:8" ht="17" thickBot="1" x14ac:dyDescent="0.25">
      <c r="A54" s="37" t="s">
        <v>5</v>
      </c>
      <c r="B54" s="39">
        <v>4</v>
      </c>
      <c r="C54" s="39">
        <v>4</v>
      </c>
      <c r="D54" s="39">
        <v>6</v>
      </c>
      <c r="E54" s="39">
        <v>2</v>
      </c>
      <c r="F54" s="39">
        <v>1</v>
      </c>
      <c r="G54" s="39">
        <v>0</v>
      </c>
      <c r="H54" s="40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5C9B-2C05-3146-B66C-894EF88BA03C}">
  <dimension ref="A1:L170"/>
  <sheetViews>
    <sheetView topLeftCell="A120" workbookViewId="0">
      <selection activeCell="K18" sqref="K18"/>
    </sheetView>
  </sheetViews>
  <sheetFormatPr baseColWidth="10" defaultRowHeight="16" x14ac:dyDescent="0.2"/>
  <cols>
    <col min="1" max="1" width="26.5" style="49" customWidth="1"/>
    <col min="2" max="6" width="10.83203125" style="17"/>
    <col min="7" max="7" width="14.1640625" style="17" customWidth="1"/>
    <col min="8" max="8" width="14.6640625" style="17" customWidth="1"/>
    <col min="9" max="10" width="10.83203125" style="34"/>
    <col min="11" max="11" width="23.33203125" style="34" customWidth="1"/>
    <col min="12" max="12" width="23" style="34" customWidth="1"/>
    <col min="13" max="16384" width="10.83203125" style="34"/>
  </cols>
  <sheetData>
    <row r="1" spans="1:12" ht="17" thickBot="1" x14ac:dyDescent="0.25">
      <c r="A1" s="55" t="s">
        <v>292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201</v>
      </c>
      <c r="H1" s="20" t="s">
        <v>202</v>
      </c>
      <c r="K1" s="80" t="s">
        <v>577</v>
      </c>
      <c r="L1" s="81"/>
    </row>
    <row r="2" spans="1:12" x14ac:dyDescent="0.2">
      <c r="A2" s="60" t="s">
        <v>203</v>
      </c>
      <c r="B2" s="62">
        <v>1.137</v>
      </c>
      <c r="C2" s="62">
        <v>0.14000000000000001</v>
      </c>
      <c r="D2" s="62">
        <v>0.86</v>
      </c>
      <c r="E2" s="62">
        <v>114.54</v>
      </c>
      <c r="F2" s="62">
        <v>0.33</v>
      </c>
      <c r="G2" s="62"/>
      <c r="H2" s="64">
        <v>0.1762</v>
      </c>
      <c r="K2" s="73" t="s">
        <v>200</v>
      </c>
      <c r="L2" s="74" t="s">
        <v>293</v>
      </c>
    </row>
    <row r="3" spans="1:12" x14ac:dyDescent="0.2">
      <c r="A3" s="12" t="s">
        <v>204</v>
      </c>
      <c r="B3" s="62">
        <v>1.091</v>
      </c>
      <c r="C3" s="62">
        <v>0.17100000000000001</v>
      </c>
      <c r="D3" s="62">
        <v>0.879</v>
      </c>
      <c r="E3" s="62">
        <v>122.636</v>
      </c>
      <c r="F3" s="62"/>
      <c r="G3" s="62"/>
      <c r="H3" s="63">
        <v>0.14990000000000001</v>
      </c>
      <c r="K3" s="75">
        <f>AVERAGE(B2,B3,B4,B5,B6,B7,B10,B12,B14,B15,B48,B51,B52,B58)</f>
        <v>1.0879285714285714</v>
      </c>
      <c r="L3" s="76">
        <f>AVERAGE(B27,B29,B32,B66,B67,B68,B69,B70,B72,B73,B74,B75,B80,B90)</f>
        <v>1.3582142857142858</v>
      </c>
    </row>
    <row r="4" spans="1:12" x14ac:dyDescent="0.2">
      <c r="A4" s="12" t="s">
        <v>205</v>
      </c>
      <c r="B4" s="62">
        <v>1.0569999999999999</v>
      </c>
      <c r="C4" s="62"/>
      <c r="D4" s="62">
        <v>0.84199999999999997</v>
      </c>
      <c r="E4" s="62"/>
      <c r="F4" s="62">
        <v>0.30599999999999999</v>
      </c>
      <c r="G4" s="62"/>
      <c r="H4" s="63">
        <v>0.16830000000000001</v>
      </c>
      <c r="K4" s="17"/>
      <c r="L4" s="17"/>
    </row>
    <row r="5" spans="1:12" x14ac:dyDescent="0.2">
      <c r="A5" s="12" t="s">
        <v>206</v>
      </c>
      <c r="B5" s="62">
        <v>1.0649999999999999</v>
      </c>
      <c r="C5" s="62">
        <v>0.13500000000000001</v>
      </c>
      <c r="D5" s="62">
        <v>0.70499999999999996</v>
      </c>
      <c r="E5" s="62">
        <v>121.557</v>
      </c>
      <c r="F5" s="62"/>
      <c r="G5" s="62"/>
      <c r="H5" s="63">
        <v>0.157</v>
      </c>
    </row>
    <row r="6" spans="1:12" x14ac:dyDescent="0.2">
      <c r="A6" s="12" t="s">
        <v>207</v>
      </c>
      <c r="B6" s="62">
        <v>1.079</v>
      </c>
      <c r="C6" s="62">
        <v>0.13500000000000001</v>
      </c>
      <c r="D6" s="62">
        <v>0.73299999999999998</v>
      </c>
      <c r="E6" s="62">
        <v>120.23099999999999</v>
      </c>
      <c r="F6" s="62">
        <v>0.30099999999999999</v>
      </c>
      <c r="G6" s="62"/>
      <c r="H6" s="63">
        <v>0.12079999999999999</v>
      </c>
    </row>
    <row r="7" spans="1:12" x14ac:dyDescent="0.2">
      <c r="A7" s="12" t="s">
        <v>208</v>
      </c>
      <c r="B7" s="62">
        <v>1.0049999999999999</v>
      </c>
      <c r="C7" s="62">
        <v>0.13400000000000001</v>
      </c>
      <c r="D7" s="62">
        <v>0.74299999999999999</v>
      </c>
      <c r="E7" s="62">
        <v>119.46599999999999</v>
      </c>
      <c r="F7" s="62"/>
      <c r="G7" s="62"/>
      <c r="H7" s="63">
        <v>0.127</v>
      </c>
    </row>
    <row r="8" spans="1:12" x14ac:dyDescent="0.2">
      <c r="A8" s="12" t="s">
        <v>209</v>
      </c>
      <c r="B8" s="62"/>
      <c r="C8" s="62">
        <v>0.13300000000000001</v>
      </c>
      <c r="D8" s="62"/>
      <c r="E8" s="62"/>
      <c r="F8" s="62">
        <v>0.32800000000000001</v>
      </c>
      <c r="G8" s="62"/>
      <c r="H8" s="63">
        <v>0.29830000000000001</v>
      </c>
    </row>
    <row r="9" spans="1:12" x14ac:dyDescent="0.2">
      <c r="A9" s="61" t="s">
        <v>210</v>
      </c>
      <c r="B9" s="62"/>
      <c r="C9" s="62"/>
      <c r="D9" s="62">
        <v>0.83</v>
      </c>
      <c r="E9" s="62">
        <v>122.937</v>
      </c>
      <c r="F9" s="62"/>
      <c r="G9" s="62"/>
      <c r="H9" s="63"/>
    </row>
    <row r="10" spans="1:12" x14ac:dyDescent="0.2">
      <c r="A10" s="12" t="s">
        <v>211</v>
      </c>
      <c r="B10" s="62">
        <v>1.07</v>
      </c>
      <c r="C10" s="62">
        <v>0.121</v>
      </c>
      <c r="D10" s="62">
        <v>0.83399999999999996</v>
      </c>
      <c r="E10" s="62"/>
      <c r="F10" s="62"/>
      <c r="G10" s="62"/>
      <c r="H10" s="63"/>
    </row>
    <row r="11" spans="1:12" x14ac:dyDescent="0.2">
      <c r="A11" s="12" t="s">
        <v>212</v>
      </c>
      <c r="B11" s="62"/>
      <c r="C11" s="62"/>
      <c r="D11" s="62">
        <v>0.82699999999999996</v>
      </c>
      <c r="E11" s="62">
        <v>126.483</v>
      </c>
      <c r="F11" s="62"/>
      <c r="G11" s="62"/>
      <c r="H11" s="63"/>
    </row>
    <row r="12" spans="1:12" x14ac:dyDescent="0.2">
      <c r="A12" s="12" t="s">
        <v>213</v>
      </c>
      <c r="B12" s="62">
        <v>1.1060000000000001</v>
      </c>
      <c r="C12" s="62"/>
      <c r="D12" s="62">
        <v>0.85</v>
      </c>
      <c r="E12" s="62"/>
      <c r="F12" s="62"/>
      <c r="G12" s="62"/>
      <c r="H12" s="63"/>
    </row>
    <row r="13" spans="1:12" x14ac:dyDescent="0.2">
      <c r="A13" s="12" t="s">
        <v>214</v>
      </c>
      <c r="B13" s="62"/>
      <c r="C13" s="62"/>
      <c r="D13" s="62">
        <v>0.88100000000000001</v>
      </c>
      <c r="E13" s="62"/>
      <c r="F13" s="62"/>
      <c r="G13" s="62"/>
      <c r="H13" s="63"/>
    </row>
    <row r="14" spans="1:12" x14ac:dyDescent="0.2">
      <c r="A14" s="12" t="s">
        <v>215</v>
      </c>
      <c r="B14" s="62">
        <v>1.129</v>
      </c>
      <c r="C14" s="62"/>
      <c r="D14" s="62">
        <v>0.81799999999999995</v>
      </c>
      <c r="E14" s="62">
        <v>120.71599999999999</v>
      </c>
      <c r="F14" s="62"/>
      <c r="G14" s="62"/>
      <c r="H14" s="63"/>
    </row>
    <row r="15" spans="1:12" x14ac:dyDescent="0.2">
      <c r="A15" s="61" t="s">
        <v>216</v>
      </c>
      <c r="B15" s="62">
        <v>1.08</v>
      </c>
      <c r="C15" s="62"/>
      <c r="D15" s="62">
        <v>0.79</v>
      </c>
      <c r="E15" s="62"/>
      <c r="F15" s="62"/>
      <c r="G15" s="62"/>
      <c r="H15" s="63"/>
    </row>
    <row r="16" spans="1:12" x14ac:dyDescent="0.2">
      <c r="A16" s="12" t="s">
        <v>217</v>
      </c>
      <c r="B16" s="62"/>
      <c r="C16" s="62"/>
      <c r="D16" s="62">
        <v>0.80300000000000005</v>
      </c>
      <c r="E16" s="62"/>
      <c r="F16" s="62"/>
      <c r="G16" s="62"/>
      <c r="H16" s="63"/>
    </row>
    <row r="17" spans="1:11" x14ac:dyDescent="0.2">
      <c r="A17" s="12" t="s">
        <v>218</v>
      </c>
      <c r="B17" s="62"/>
      <c r="C17" s="62"/>
      <c r="D17" s="62">
        <v>0.72699999999999998</v>
      </c>
      <c r="E17" s="62"/>
      <c r="F17" s="62"/>
      <c r="G17" s="62"/>
      <c r="H17" s="63"/>
      <c r="J17" s="16"/>
      <c r="K17" s="16"/>
    </row>
    <row r="18" spans="1:11" x14ac:dyDescent="0.2">
      <c r="A18" s="12" t="s">
        <v>219</v>
      </c>
      <c r="B18" s="62"/>
      <c r="C18" s="62">
        <v>0.13</v>
      </c>
      <c r="D18" s="62"/>
      <c r="E18" s="62"/>
      <c r="F18" s="62">
        <v>0.34799999999999998</v>
      </c>
      <c r="G18" s="62"/>
      <c r="H18" s="63"/>
      <c r="J18" s="16"/>
      <c r="K18" s="16"/>
    </row>
    <row r="19" spans="1:11" x14ac:dyDescent="0.2">
      <c r="A19" s="12"/>
      <c r="H19" s="36"/>
      <c r="J19" s="16"/>
      <c r="K19" s="16"/>
    </row>
    <row r="20" spans="1:11" x14ac:dyDescent="0.2">
      <c r="A20" s="12" t="s">
        <v>4</v>
      </c>
      <c r="B20" s="17">
        <f>AVERAGE(B2:B18)</f>
        <v>1.0818999999999999</v>
      </c>
      <c r="C20" s="17">
        <f t="shared" ref="C20:H20" si="0">AVERAGE(C2:C18)</f>
        <v>0.13737500000000002</v>
      </c>
      <c r="D20" s="17">
        <f t="shared" si="0"/>
        <v>0.80813333333333337</v>
      </c>
      <c r="E20" s="17">
        <f t="shared" si="0"/>
        <v>121.07074999999999</v>
      </c>
      <c r="F20" s="17">
        <f t="shared" si="0"/>
        <v>0.3226</v>
      </c>
      <c r="G20" s="17" t="e">
        <f t="shared" si="0"/>
        <v>#DIV/0!</v>
      </c>
      <c r="H20" s="36">
        <f t="shared" si="0"/>
        <v>0.17107142857142857</v>
      </c>
    </row>
    <row r="21" spans="1:11" ht="17" thickBot="1" x14ac:dyDescent="0.25">
      <c r="A21" s="37" t="s">
        <v>5</v>
      </c>
      <c r="B21" s="39">
        <v>10</v>
      </c>
      <c r="C21" s="39">
        <v>8</v>
      </c>
      <c r="D21" s="39">
        <v>15</v>
      </c>
      <c r="E21" s="39">
        <v>8</v>
      </c>
      <c r="F21" s="39">
        <v>5</v>
      </c>
      <c r="G21" s="39">
        <v>0</v>
      </c>
      <c r="H21" s="40">
        <v>7</v>
      </c>
    </row>
    <row r="24" spans="1:11" ht="17" thickBot="1" x14ac:dyDescent="0.25"/>
    <row r="25" spans="1:11" ht="17" thickBot="1" x14ac:dyDescent="0.25">
      <c r="A25" s="55" t="s">
        <v>293</v>
      </c>
      <c r="B25" s="1" t="s">
        <v>0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201</v>
      </c>
      <c r="H25" s="20" t="s">
        <v>202</v>
      </c>
    </row>
    <row r="26" spans="1:11" x14ac:dyDescent="0.2">
      <c r="A26" s="60" t="s">
        <v>220</v>
      </c>
      <c r="D26" s="17">
        <v>1.048</v>
      </c>
      <c r="E26" s="17">
        <v>115.062</v>
      </c>
      <c r="H26" s="35"/>
    </row>
    <row r="27" spans="1:11" x14ac:dyDescent="0.2">
      <c r="A27" s="12" t="s">
        <v>221</v>
      </c>
      <c r="B27" s="17">
        <v>1.419</v>
      </c>
      <c r="D27" s="17">
        <v>0.92600000000000005</v>
      </c>
      <c r="E27" s="17">
        <v>122.81699999999999</v>
      </c>
      <c r="H27" s="36"/>
      <c r="J27" s="68"/>
      <c r="K27" s="68"/>
    </row>
    <row r="28" spans="1:11" x14ac:dyDescent="0.2">
      <c r="A28" s="12" t="s">
        <v>222</v>
      </c>
      <c r="C28" s="17">
        <v>0.17899999999999999</v>
      </c>
      <c r="F28" s="17">
        <v>0.40400000000000003</v>
      </c>
      <c r="H28" s="36">
        <v>0.25870000000000004</v>
      </c>
      <c r="J28" s="68"/>
      <c r="K28" s="68"/>
    </row>
    <row r="29" spans="1:11" x14ac:dyDescent="0.2">
      <c r="A29" s="61" t="s">
        <v>223</v>
      </c>
      <c r="B29" s="17">
        <v>1.4219999999999999</v>
      </c>
      <c r="H29" s="36"/>
      <c r="J29" s="68"/>
      <c r="K29" s="68"/>
    </row>
    <row r="30" spans="1:11" x14ac:dyDescent="0.2">
      <c r="A30" s="12" t="s">
        <v>224</v>
      </c>
      <c r="C30" s="17">
        <v>0.17399999999999999</v>
      </c>
      <c r="F30" s="17">
        <v>0.40600000000000003</v>
      </c>
      <c r="H30" s="36">
        <v>0.23469999999999999</v>
      </c>
    </row>
    <row r="31" spans="1:11" x14ac:dyDescent="0.2">
      <c r="A31" s="61" t="s">
        <v>225</v>
      </c>
      <c r="D31" s="17">
        <v>1.093</v>
      </c>
      <c r="E31" s="17">
        <v>116.565</v>
      </c>
      <c r="H31" s="36"/>
      <c r="J31" s="67"/>
      <c r="K31" s="67"/>
    </row>
    <row r="32" spans="1:11" x14ac:dyDescent="0.2">
      <c r="A32" s="12" t="s">
        <v>226</v>
      </c>
      <c r="B32" s="17">
        <v>1.4610000000000001</v>
      </c>
      <c r="H32" s="36"/>
      <c r="J32" s="67"/>
      <c r="K32" s="67"/>
    </row>
    <row r="33" spans="1:11" x14ac:dyDescent="0.2">
      <c r="A33" s="12" t="s">
        <v>227</v>
      </c>
      <c r="D33" s="17">
        <v>1.0229999999999999</v>
      </c>
      <c r="E33" s="17">
        <v>118.496</v>
      </c>
      <c r="H33" s="36"/>
      <c r="J33" s="67"/>
      <c r="K33" s="67"/>
    </row>
    <row r="34" spans="1:11" x14ac:dyDescent="0.2">
      <c r="A34" s="12" t="s">
        <v>228</v>
      </c>
      <c r="D34" s="17">
        <v>0.94299999999999995</v>
      </c>
      <c r="H34" s="36"/>
    </row>
    <row r="35" spans="1:11" x14ac:dyDescent="0.2">
      <c r="A35" s="12" t="s">
        <v>229</v>
      </c>
      <c r="D35" s="17">
        <v>0.9</v>
      </c>
      <c r="H35" s="36"/>
    </row>
    <row r="36" spans="1:11" x14ac:dyDescent="0.2">
      <c r="A36" s="12" t="s">
        <v>230</v>
      </c>
      <c r="C36" s="17">
        <v>0.17399999999999999</v>
      </c>
      <c r="F36" s="17">
        <v>0.372</v>
      </c>
      <c r="H36" s="36">
        <v>0.16819999999999999</v>
      </c>
      <c r="J36" s="17"/>
      <c r="K36" s="17"/>
    </row>
    <row r="37" spans="1:11" x14ac:dyDescent="0.2">
      <c r="A37" s="12" t="s">
        <v>231</v>
      </c>
      <c r="F37" s="17">
        <v>0.35199999999999998</v>
      </c>
      <c r="H37" s="36">
        <v>0.2152</v>
      </c>
      <c r="J37" s="17"/>
      <c r="K37" s="17"/>
    </row>
    <row r="38" spans="1:11" x14ac:dyDescent="0.2">
      <c r="A38" s="12"/>
      <c r="H38" s="36"/>
      <c r="J38" s="17"/>
      <c r="K38" s="17"/>
    </row>
    <row r="39" spans="1:11" x14ac:dyDescent="0.2">
      <c r="A39" s="12" t="s">
        <v>4</v>
      </c>
      <c r="B39" s="17">
        <f>AVERAGE(B26:B37)</f>
        <v>1.4340000000000002</v>
      </c>
      <c r="C39" s="17">
        <f t="shared" ref="C39:H39" si="1">AVERAGE(C26:C37)</f>
        <v>0.17566666666666664</v>
      </c>
      <c r="D39" s="17">
        <f t="shared" si="1"/>
        <v>0.98883333333333334</v>
      </c>
      <c r="E39" s="17">
        <f t="shared" si="1"/>
        <v>118.23499999999999</v>
      </c>
      <c r="F39" s="17">
        <f t="shared" si="1"/>
        <v>0.38349999999999995</v>
      </c>
      <c r="G39" s="17" t="e">
        <f t="shared" si="1"/>
        <v>#DIV/0!</v>
      </c>
      <c r="H39" s="36">
        <f t="shared" si="1"/>
        <v>0.21920000000000001</v>
      </c>
    </row>
    <row r="40" spans="1:11" ht="17" thickBot="1" x14ac:dyDescent="0.25">
      <c r="A40" s="37" t="s">
        <v>5</v>
      </c>
      <c r="B40" s="39">
        <v>3</v>
      </c>
      <c r="C40" s="39">
        <v>3</v>
      </c>
      <c r="D40" s="39">
        <v>6</v>
      </c>
      <c r="E40" s="39">
        <v>4</v>
      </c>
      <c r="F40" s="39">
        <v>4</v>
      </c>
      <c r="G40" s="39">
        <v>0</v>
      </c>
      <c r="H40" s="40">
        <v>4</v>
      </c>
    </row>
    <row r="41" spans="1:11" x14ac:dyDescent="0.2">
      <c r="A41" s="17"/>
    </row>
    <row r="42" spans="1:11" x14ac:dyDescent="0.2">
      <c r="A42" s="17"/>
    </row>
    <row r="43" spans="1:11" ht="17" thickBot="1" x14ac:dyDescent="0.25">
      <c r="A43" s="17"/>
    </row>
    <row r="44" spans="1:11" ht="17" thickBot="1" x14ac:dyDescent="0.25">
      <c r="A44" s="55" t="s">
        <v>292</v>
      </c>
      <c r="B44" s="1" t="s">
        <v>0</v>
      </c>
      <c r="C44" s="1" t="s">
        <v>7</v>
      </c>
      <c r="D44" s="1" t="s">
        <v>8</v>
      </c>
      <c r="E44" s="1" t="s">
        <v>9</v>
      </c>
      <c r="F44" s="1" t="s">
        <v>10</v>
      </c>
      <c r="G44" s="1" t="s">
        <v>201</v>
      </c>
      <c r="H44" s="20" t="s">
        <v>202</v>
      </c>
    </row>
    <row r="45" spans="1:11" x14ac:dyDescent="0.2">
      <c r="A45" s="12" t="s">
        <v>232</v>
      </c>
      <c r="D45" s="17">
        <v>0.82699999999999996</v>
      </c>
      <c r="E45" s="17">
        <v>109.44</v>
      </c>
      <c r="H45" s="36"/>
    </row>
    <row r="46" spans="1:11" x14ac:dyDescent="0.2">
      <c r="A46" s="12" t="s">
        <v>233</v>
      </c>
      <c r="D46" s="17">
        <v>0.92400000000000004</v>
      </c>
      <c r="E46" s="17">
        <v>118.30200000000001</v>
      </c>
      <c r="F46" s="17">
        <v>0.35299999999999998</v>
      </c>
      <c r="H46" s="36">
        <v>0.19450000000000001</v>
      </c>
    </row>
    <row r="47" spans="1:11" x14ac:dyDescent="0.2">
      <c r="A47" s="12" t="s">
        <v>234</v>
      </c>
      <c r="C47" s="17">
        <v>0.13200000000000001</v>
      </c>
      <c r="F47" s="17">
        <v>0.34100000000000003</v>
      </c>
      <c r="H47" s="36">
        <v>0.2157</v>
      </c>
    </row>
    <row r="48" spans="1:11" x14ac:dyDescent="0.2">
      <c r="A48" s="12" t="s">
        <v>235</v>
      </c>
      <c r="B48" s="17">
        <v>1.04</v>
      </c>
      <c r="D48" s="17">
        <v>0.67500000000000004</v>
      </c>
      <c r="E48" s="17">
        <v>126.14400000000001</v>
      </c>
      <c r="H48" s="36"/>
    </row>
    <row r="49" spans="1:8" x14ac:dyDescent="0.2">
      <c r="A49" s="12" t="s">
        <v>236</v>
      </c>
      <c r="C49" s="17">
        <v>0.13700000000000001</v>
      </c>
      <c r="F49" s="17">
        <v>0.27700000000000002</v>
      </c>
      <c r="H49" s="36">
        <v>0.1636</v>
      </c>
    </row>
    <row r="50" spans="1:8" x14ac:dyDescent="0.2">
      <c r="A50" s="12" t="s">
        <v>237</v>
      </c>
      <c r="C50" s="17">
        <v>0.13</v>
      </c>
      <c r="F50" s="17">
        <v>0.27100000000000002</v>
      </c>
      <c r="H50" s="36">
        <v>0.12379999999999999</v>
      </c>
    </row>
    <row r="51" spans="1:8" x14ac:dyDescent="0.2">
      <c r="A51" s="12" t="s">
        <v>238</v>
      </c>
      <c r="B51" s="17">
        <v>1.143</v>
      </c>
      <c r="D51" s="17">
        <v>0.68400000000000005</v>
      </c>
      <c r="H51" s="36"/>
    </row>
    <row r="52" spans="1:8" x14ac:dyDescent="0.2">
      <c r="A52" s="12" t="s">
        <v>239</v>
      </c>
      <c r="B52" s="17">
        <v>1.0840000000000001</v>
      </c>
      <c r="C52" s="17">
        <v>0.14000000000000001</v>
      </c>
      <c r="H52" s="36"/>
    </row>
    <row r="53" spans="1:8" x14ac:dyDescent="0.2">
      <c r="A53" s="12" t="s">
        <v>240</v>
      </c>
      <c r="D53" s="17">
        <v>0.66700000000000004</v>
      </c>
      <c r="F53" s="17">
        <v>0.30399999999999999</v>
      </c>
      <c r="H53" s="36"/>
    </row>
    <row r="54" spans="1:8" x14ac:dyDescent="0.2">
      <c r="A54" s="12" t="s">
        <v>241</v>
      </c>
      <c r="C54" s="17">
        <v>0.13500000000000001</v>
      </c>
      <c r="H54" s="36">
        <v>0.12969999999999998</v>
      </c>
    </row>
    <row r="55" spans="1:8" x14ac:dyDescent="0.2">
      <c r="A55" s="12" t="s">
        <v>242</v>
      </c>
      <c r="C55" s="17">
        <v>0.13900000000000001</v>
      </c>
      <c r="F55" s="17">
        <v>0.28199999999999997</v>
      </c>
      <c r="H55" s="36">
        <v>0.18809999999999999</v>
      </c>
    </row>
    <row r="56" spans="1:8" x14ac:dyDescent="0.2">
      <c r="A56" s="12" t="s">
        <v>243</v>
      </c>
      <c r="D56" s="17">
        <v>0.77500000000000002</v>
      </c>
      <c r="E56" s="17">
        <v>122.471</v>
      </c>
      <c r="H56" s="36"/>
    </row>
    <row r="57" spans="1:8" x14ac:dyDescent="0.2">
      <c r="A57" s="12" t="s">
        <v>244</v>
      </c>
      <c r="C57" s="17">
        <v>0.154</v>
      </c>
      <c r="F57" s="17">
        <v>0.308</v>
      </c>
      <c r="H57" s="36">
        <v>0.24840000000000001</v>
      </c>
    </row>
    <row r="58" spans="1:8" x14ac:dyDescent="0.2">
      <c r="A58" s="12" t="s">
        <v>245</v>
      </c>
      <c r="B58" s="17">
        <v>1.145</v>
      </c>
      <c r="C58" s="17">
        <v>0.14499999999999999</v>
      </c>
      <c r="D58" s="17">
        <v>0.749</v>
      </c>
      <c r="F58" s="17">
        <v>0.32500000000000001</v>
      </c>
      <c r="H58" s="36">
        <v>0.1157</v>
      </c>
    </row>
    <row r="59" spans="1:8" x14ac:dyDescent="0.2">
      <c r="A59" s="12"/>
      <c r="H59" s="36"/>
    </row>
    <row r="60" spans="1:8" x14ac:dyDescent="0.2">
      <c r="A60" s="12" t="s">
        <v>4</v>
      </c>
      <c r="B60" s="17">
        <f>AVERAGE(B45:B58)</f>
        <v>1.103</v>
      </c>
      <c r="C60" s="17">
        <f t="shared" ref="C60:H60" si="2">AVERAGE(C45:C58)</f>
        <v>0.13900000000000001</v>
      </c>
      <c r="D60" s="17">
        <f t="shared" si="2"/>
        <v>0.75728571428571434</v>
      </c>
      <c r="E60" s="17">
        <f t="shared" si="2"/>
        <v>119.08925000000001</v>
      </c>
      <c r="F60" s="17">
        <f t="shared" si="2"/>
        <v>0.30762500000000004</v>
      </c>
      <c r="G60" s="17" t="e">
        <f t="shared" si="2"/>
        <v>#DIV/0!</v>
      </c>
      <c r="H60" s="36">
        <f t="shared" si="2"/>
        <v>0.17243749999999997</v>
      </c>
    </row>
    <row r="61" spans="1:8" ht="17" thickBot="1" x14ac:dyDescent="0.25">
      <c r="A61" s="37" t="s">
        <v>5</v>
      </c>
      <c r="B61" s="39">
        <v>4</v>
      </c>
      <c r="C61" s="39">
        <v>8</v>
      </c>
      <c r="D61" s="39">
        <v>7</v>
      </c>
      <c r="E61" s="39">
        <v>4</v>
      </c>
      <c r="F61" s="39">
        <v>8</v>
      </c>
      <c r="G61" s="39">
        <v>0</v>
      </c>
      <c r="H61" s="40">
        <v>8</v>
      </c>
    </row>
    <row r="64" spans="1:8" ht="17" thickBot="1" x14ac:dyDescent="0.25"/>
    <row r="65" spans="1:8" ht="17" thickBot="1" x14ac:dyDescent="0.25">
      <c r="A65" s="55" t="s">
        <v>293</v>
      </c>
      <c r="B65" s="1" t="s">
        <v>0</v>
      </c>
      <c r="C65" s="1" t="s">
        <v>7</v>
      </c>
      <c r="D65" s="1" t="s">
        <v>8</v>
      </c>
      <c r="E65" s="1" t="s">
        <v>9</v>
      </c>
      <c r="F65" s="1" t="s">
        <v>10</v>
      </c>
      <c r="G65" s="1" t="s">
        <v>201</v>
      </c>
      <c r="H65" s="20" t="s">
        <v>202</v>
      </c>
    </row>
    <row r="66" spans="1:8" x14ac:dyDescent="0.2">
      <c r="A66" s="12" t="s">
        <v>246</v>
      </c>
      <c r="B66" s="17">
        <v>1.3280000000000001</v>
      </c>
      <c r="C66" s="17">
        <v>0.16500000000000001</v>
      </c>
      <c r="F66" s="17">
        <v>0.36599999999999999</v>
      </c>
      <c r="H66" s="36">
        <v>0.3271</v>
      </c>
    </row>
    <row r="67" spans="1:8" x14ac:dyDescent="0.2">
      <c r="A67" s="12" t="s">
        <v>247</v>
      </c>
      <c r="B67" s="17">
        <v>1.2949999999999999</v>
      </c>
      <c r="D67" s="17">
        <v>0.94899999999999995</v>
      </c>
      <c r="F67" s="17">
        <v>0.33700000000000002</v>
      </c>
      <c r="H67" s="36"/>
    </row>
    <row r="68" spans="1:8" x14ac:dyDescent="0.2">
      <c r="A68" s="12" t="s">
        <v>248</v>
      </c>
      <c r="B68" s="17">
        <v>1.3089999999999999</v>
      </c>
      <c r="C68" s="17">
        <v>0.158</v>
      </c>
      <c r="D68" s="17">
        <v>0.84199999999999997</v>
      </c>
      <c r="F68" s="17">
        <v>0.28999999999999998</v>
      </c>
      <c r="H68" s="36">
        <v>8.8599999999999998E-2</v>
      </c>
    </row>
    <row r="69" spans="1:8" x14ac:dyDescent="0.2">
      <c r="A69" s="12" t="s">
        <v>249</v>
      </c>
      <c r="B69" s="17">
        <v>1.256</v>
      </c>
      <c r="C69" s="17">
        <v>0.14000000000000001</v>
      </c>
      <c r="D69" s="17">
        <v>0.86399999999999999</v>
      </c>
      <c r="E69" s="17">
        <v>120.828</v>
      </c>
      <c r="F69" s="17">
        <v>0.3</v>
      </c>
      <c r="H69" s="36">
        <v>0.12230000000000001</v>
      </c>
    </row>
    <row r="70" spans="1:8" x14ac:dyDescent="0.2">
      <c r="A70" s="12" t="s">
        <v>250</v>
      </c>
      <c r="B70" s="17">
        <v>1.3</v>
      </c>
      <c r="D70" s="17">
        <v>0.91400000000000003</v>
      </c>
      <c r="H70" s="36"/>
    </row>
    <row r="71" spans="1:8" x14ac:dyDescent="0.2">
      <c r="A71" s="12" t="s">
        <v>251</v>
      </c>
      <c r="D71" s="17">
        <v>1.046</v>
      </c>
      <c r="E71" s="17">
        <v>110.441</v>
      </c>
      <c r="H71" s="36"/>
    </row>
    <row r="72" spans="1:8" x14ac:dyDescent="0.2">
      <c r="A72" s="12" t="s">
        <v>252</v>
      </c>
      <c r="B72" s="17">
        <v>1.35</v>
      </c>
      <c r="D72" s="17">
        <v>0.98399999999999999</v>
      </c>
      <c r="F72" s="17">
        <v>0.34300000000000003</v>
      </c>
      <c r="H72" s="36">
        <v>0.12740000000000001</v>
      </c>
    </row>
    <row r="73" spans="1:8" x14ac:dyDescent="0.2">
      <c r="A73" s="12" t="s">
        <v>253</v>
      </c>
      <c r="B73" s="17">
        <v>1.3460000000000001</v>
      </c>
      <c r="D73" s="17">
        <v>0.91800000000000004</v>
      </c>
      <c r="H73" s="36"/>
    </row>
    <row r="74" spans="1:8" x14ac:dyDescent="0.2">
      <c r="A74" s="12" t="s">
        <v>254</v>
      </c>
      <c r="B74" s="17">
        <v>1.34</v>
      </c>
      <c r="D74" s="17">
        <v>1.024</v>
      </c>
      <c r="H74" s="36"/>
    </row>
    <row r="75" spans="1:8" x14ac:dyDescent="0.2">
      <c r="A75" s="12" t="s">
        <v>255</v>
      </c>
      <c r="B75" s="17">
        <v>1.403</v>
      </c>
      <c r="D75" s="17">
        <v>0.86599999999999999</v>
      </c>
      <c r="H75" s="36"/>
    </row>
    <row r="76" spans="1:8" x14ac:dyDescent="0.2">
      <c r="A76" s="12" t="s">
        <v>256</v>
      </c>
      <c r="D76" s="17">
        <v>1.1339999999999999</v>
      </c>
      <c r="E76" s="17">
        <v>124.822</v>
      </c>
      <c r="H76" s="36"/>
    </row>
    <row r="77" spans="1:8" x14ac:dyDescent="0.2">
      <c r="A77" s="12" t="s">
        <v>257</v>
      </c>
      <c r="D77" s="17">
        <v>0.84199999999999997</v>
      </c>
      <c r="E77" s="17">
        <v>114.563</v>
      </c>
      <c r="H77" s="36"/>
    </row>
    <row r="78" spans="1:8" x14ac:dyDescent="0.2">
      <c r="A78" s="12" t="s">
        <v>258</v>
      </c>
      <c r="C78" s="17">
        <v>0.16300000000000001</v>
      </c>
      <c r="F78" s="17">
        <v>0.38100000000000001</v>
      </c>
      <c r="H78" s="36">
        <v>0.42400000000000004</v>
      </c>
    </row>
    <row r="79" spans="1:8" x14ac:dyDescent="0.2">
      <c r="A79" s="12" t="s">
        <v>259</v>
      </c>
      <c r="C79" s="17">
        <v>0.16200000000000001</v>
      </c>
      <c r="F79" s="17">
        <v>0.33200000000000002</v>
      </c>
      <c r="H79" s="36">
        <v>0.2767</v>
      </c>
    </row>
    <row r="80" spans="1:8" x14ac:dyDescent="0.2">
      <c r="A80" s="12" t="s">
        <v>260</v>
      </c>
      <c r="B80" s="17">
        <v>1.3779999999999999</v>
      </c>
      <c r="D80" s="17">
        <v>0.999</v>
      </c>
      <c r="H80" s="36"/>
    </row>
    <row r="81" spans="1:8" x14ac:dyDescent="0.2">
      <c r="A81" s="12" t="s">
        <v>261</v>
      </c>
      <c r="C81" s="17">
        <v>0.159</v>
      </c>
      <c r="F81" s="17">
        <v>0.40300000000000002</v>
      </c>
      <c r="H81" s="36">
        <v>0.40060000000000001</v>
      </c>
    </row>
    <row r="82" spans="1:8" x14ac:dyDescent="0.2">
      <c r="A82" s="12" t="s">
        <v>262</v>
      </c>
      <c r="C82" s="17">
        <v>0.16200000000000001</v>
      </c>
      <c r="F82" s="17">
        <v>0.38400000000000001</v>
      </c>
      <c r="H82" s="36">
        <v>0.25440000000000002</v>
      </c>
    </row>
    <row r="83" spans="1:8" x14ac:dyDescent="0.2">
      <c r="A83" s="12" t="s">
        <v>263</v>
      </c>
      <c r="D83" s="17">
        <v>0.85699999999999998</v>
      </c>
      <c r="E83" s="17">
        <v>114.215</v>
      </c>
      <c r="H83" s="36">
        <v>9.8900000000000002E-2</v>
      </c>
    </row>
    <row r="84" spans="1:8" x14ac:dyDescent="0.2">
      <c r="A84" s="12" t="s">
        <v>264</v>
      </c>
      <c r="C84" s="17">
        <v>0.154</v>
      </c>
      <c r="F84" s="17">
        <v>0.377</v>
      </c>
      <c r="H84" s="36">
        <v>0.14960000000000001</v>
      </c>
    </row>
    <row r="85" spans="1:8" x14ac:dyDescent="0.2">
      <c r="A85" s="12" t="s">
        <v>265</v>
      </c>
      <c r="C85" s="17">
        <v>0.16600000000000001</v>
      </c>
      <c r="F85" s="17">
        <v>0.375</v>
      </c>
      <c r="H85" s="36">
        <v>0.2581</v>
      </c>
    </row>
    <row r="86" spans="1:8" x14ac:dyDescent="0.2">
      <c r="A86" s="12" t="s">
        <v>266</v>
      </c>
      <c r="C86" s="17">
        <v>0.16200000000000001</v>
      </c>
      <c r="F86" s="17">
        <v>0.39700000000000002</v>
      </c>
      <c r="H86" s="36">
        <v>0.22839999999999999</v>
      </c>
    </row>
    <row r="87" spans="1:8" x14ac:dyDescent="0.2">
      <c r="A87" s="12" t="s">
        <v>267</v>
      </c>
      <c r="D87" s="17">
        <v>0.91700000000000004</v>
      </c>
      <c r="E87" s="17">
        <v>121.35899999999999</v>
      </c>
      <c r="H87" s="36"/>
    </row>
    <row r="88" spans="1:8" x14ac:dyDescent="0.2">
      <c r="A88" s="12" t="s">
        <v>268</v>
      </c>
      <c r="C88" s="17">
        <v>0.14699999999999999</v>
      </c>
      <c r="D88" s="17">
        <v>0.85899999999999999</v>
      </c>
      <c r="F88" s="17">
        <v>0.35099999999999998</v>
      </c>
      <c r="H88" s="36">
        <v>8.7300000000000003E-2</v>
      </c>
    </row>
    <row r="89" spans="1:8" x14ac:dyDescent="0.2">
      <c r="A89" s="12" t="s">
        <v>269</v>
      </c>
      <c r="D89" s="17">
        <v>0.91700000000000004</v>
      </c>
      <c r="H89" s="36"/>
    </row>
    <row r="90" spans="1:8" x14ac:dyDescent="0.2">
      <c r="A90" s="12" t="s">
        <v>270</v>
      </c>
      <c r="B90" s="17">
        <v>1.4079999999999999</v>
      </c>
      <c r="C90" s="17">
        <v>0.157</v>
      </c>
      <c r="D90" s="17">
        <v>1.012</v>
      </c>
      <c r="E90" s="17">
        <v>118.983</v>
      </c>
      <c r="F90" s="17">
        <v>0.32400000000000001</v>
      </c>
      <c r="H90" s="36">
        <v>0.18140000000000001</v>
      </c>
    </row>
    <row r="91" spans="1:8" x14ac:dyDescent="0.2">
      <c r="A91" s="12"/>
      <c r="H91" s="36"/>
    </row>
    <row r="92" spans="1:8" x14ac:dyDescent="0.2">
      <c r="A92" s="12" t="s">
        <v>4</v>
      </c>
      <c r="B92" s="17">
        <f>AVERAGE(A66:B90)</f>
        <v>1.3375454545454546</v>
      </c>
      <c r="C92" s="17">
        <f t="shared" ref="C92:H92" si="3">AVERAGE(B66:C90)</f>
        <v>0.72208695652173926</v>
      </c>
      <c r="D92" s="17">
        <f t="shared" si="3"/>
        <v>0.615137931034483</v>
      </c>
      <c r="E92" s="17">
        <f t="shared" si="3"/>
        <v>35.048125000000006</v>
      </c>
      <c r="F92" s="17">
        <f t="shared" si="3"/>
        <v>39.531952380952376</v>
      </c>
      <c r="G92" s="17">
        <f t="shared" si="3"/>
        <v>0.35428571428571426</v>
      </c>
      <c r="H92" s="36">
        <f t="shared" si="3"/>
        <v>0.21605714285714289</v>
      </c>
    </row>
    <row r="93" spans="1:8" ht="17" thickBot="1" x14ac:dyDescent="0.25">
      <c r="A93" s="37" t="s">
        <v>5</v>
      </c>
      <c r="B93" s="39">
        <v>11</v>
      </c>
      <c r="C93" s="39">
        <v>12</v>
      </c>
      <c r="D93" s="39">
        <v>17</v>
      </c>
      <c r="E93" s="39">
        <v>7</v>
      </c>
      <c r="F93" s="39">
        <v>14</v>
      </c>
      <c r="G93" s="39">
        <v>0</v>
      </c>
      <c r="H93" s="40">
        <v>14</v>
      </c>
    </row>
    <row r="96" spans="1:8" ht="17" thickBot="1" x14ac:dyDescent="0.25"/>
    <row r="97" spans="1:8" ht="17" thickBot="1" x14ac:dyDescent="0.25">
      <c r="A97" s="55" t="s">
        <v>294</v>
      </c>
      <c r="B97" s="1" t="s">
        <v>0</v>
      </c>
      <c r="C97" s="1" t="s">
        <v>7</v>
      </c>
      <c r="D97" s="1" t="s">
        <v>8</v>
      </c>
      <c r="E97" s="1" t="s">
        <v>9</v>
      </c>
      <c r="F97" s="1" t="s">
        <v>10</v>
      </c>
      <c r="G97" s="1" t="s">
        <v>201</v>
      </c>
      <c r="H97" s="20" t="s">
        <v>202</v>
      </c>
    </row>
    <row r="98" spans="1:8" x14ac:dyDescent="0.2">
      <c r="A98" s="12" t="s">
        <v>271</v>
      </c>
      <c r="B98" s="17">
        <v>1.4930000000000001</v>
      </c>
      <c r="D98" s="17">
        <v>1.06</v>
      </c>
      <c r="E98" s="17">
        <v>122.152</v>
      </c>
      <c r="H98" s="36"/>
    </row>
    <row r="99" spans="1:8" x14ac:dyDescent="0.2">
      <c r="A99" s="12"/>
      <c r="H99" s="36"/>
    </row>
    <row r="100" spans="1:8" x14ac:dyDescent="0.2">
      <c r="A100" s="12" t="s">
        <v>4</v>
      </c>
      <c r="B100" s="17">
        <f>AVERAGE(B98)</f>
        <v>1.4930000000000001</v>
      </c>
      <c r="C100" s="17" t="e">
        <f t="shared" ref="C100:H100" si="4">AVERAGE(C98)</f>
        <v>#DIV/0!</v>
      </c>
      <c r="D100" s="17">
        <f t="shared" si="4"/>
        <v>1.06</v>
      </c>
      <c r="E100" s="17">
        <f t="shared" si="4"/>
        <v>122.152</v>
      </c>
      <c r="F100" s="17" t="e">
        <f t="shared" si="4"/>
        <v>#DIV/0!</v>
      </c>
      <c r="G100" s="17" t="e">
        <f t="shared" si="4"/>
        <v>#DIV/0!</v>
      </c>
      <c r="H100" s="36" t="e">
        <f t="shared" si="4"/>
        <v>#DIV/0!</v>
      </c>
    </row>
    <row r="101" spans="1:8" ht="17" thickBot="1" x14ac:dyDescent="0.25">
      <c r="A101" s="37" t="s">
        <v>5</v>
      </c>
      <c r="B101" s="39">
        <v>1</v>
      </c>
      <c r="C101" s="39">
        <v>0</v>
      </c>
      <c r="D101" s="39">
        <v>1</v>
      </c>
      <c r="E101" s="39">
        <v>1</v>
      </c>
      <c r="F101" s="39">
        <v>0</v>
      </c>
      <c r="G101" s="39">
        <v>0</v>
      </c>
      <c r="H101" s="40">
        <v>0</v>
      </c>
    </row>
    <row r="102" spans="1:8" x14ac:dyDescent="0.2">
      <c r="H102" s="44"/>
    </row>
    <row r="104" spans="1:8" ht="17" thickBot="1" x14ac:dyDescent="0.25"/>
    <row r="105" spans="1:8" ht="17" thickBot="1" x14ac:dyDescent="0.25">
      <c r="A105" s="55" t="s">
        <v>295</v>
      </c>
      <c r="B105" s="1" t="s">
        <v>0</v>
      </c>
      <c r="C105" s="1" t="s">
        <v>7</v>
      </c>
      <c r="D105" s="1" t="s">
        <v>8</v>
      </c>
      <c r="E105" s="1" t="s">
        <v>9</v>
      </c>
      <c r="F105" s="1" t="s">
        <v>10</v>
      </c>
      <c r="G105" s="1" t="s">
        <v>201</v>
      </c>
      <c r="H105" s="20" t="s">
        <v>202</v>
      </c>
    </row>
    <row r="106" spans="1:8" x14ac:dyDescent="0.2">
      <c r="A106" s="12" t="s">
        <v>272</v>
      </c>
      <c r="D106" s="17">
        <v>1.117</v>
      </c>
      <c r="H106" s="36"/>
    </row>
    <row r="107" spans="1:8" x14ac:dyDescent="0.2">
      <c r="A107" s="12" t="s">
        <v>273</v>
      </c>
      <c r="C107" s="17">
        <v>0.17799999999999999</v>
      </c>
      <c r="F107" s="17">
        <v>0.44</v>
      </c>
      <c r="H107" s="36">
        <v>0.2185</v>
      </c>
    </row>
    <row r="108" spans="1:8" x14ac:dyDescent="0.2">
      <c r="A108" s="12" t="s">
        <v>274</v>
      </c>
      <c r="C108" s="17">
        <v>0.16200000000000001</v>
      </c>
      <c r="F108" s="17">
        <v>0.42099999999999999</v>
      </c>
      <c r="H108" s="36">
        <v>0.18839999999999998</v>
      </c>
    </row>
    <row r="109" spans="1:8" x14ac:dyDescent="0.2">
      <c r="A109" s="12"/>
      <c r="H109" s="36"/>
    </row>
    <row r="110" spans="1:8" x14ac:dyDescent="0.2">
      <c r="A110" s="12" t="s">
        <v>4</v>
      </c>
      <c r="B110" s="17" t="e">
        <f>AVERAGE(B106:B108)</f>
        <v>#DIV/0!</v>
      </c>
      <c r="C110" s="17">
        <f t="shared" ref="C110:H110" si="5">AVERAGE(C106:C108)</f>
        <v>0.16999999999999998</v>
      </c>
      <c r="D110" s="17">
        <f t="shared" si="5"/>
        <v>1.117</v>
      </c>
      <c r="E110" s="17" t="e">
        <f t="shared" si="5"/>
        <v>#DIV/0!</v>
      </c>
      <c r="F110" s="17">
        <f t="shared" si="5"/>
        <v>0.43049999999999999</v>
      </c>
      <c r="G110" s="17" t="e">
        <f t="shared" si="5"/>
        <v>#DIV/0!</v>
      </c>
      <c r="H110" s="36">
        <f t="shared" si="5"/>
        <v>0.20344999999999999</v>
      </c>
    </row>
    <row r="111" spans="1:8" ht="17" thickBot="1" x14ac:dyDescent="0.25">
      <c r="A111" s="37" t="s">
        <v>5</v>
      </c>
      <c r="B111" s="39">
        <v>0</v>
      </c>
      <c r="C111" s="39">
        <v>2</v>
      </c>
      <c r="D111" s="39">
        <v>1</v>
      </c>
      <c r="E111" s="39">
        <v>0</v>
      </c>
      <c r="F111" s="39">
        <v>2</v>
      </c>
      <c r="G111" s="39">
        <v>0</v>
      </c>
      <c r="H111" s="40">
        <v>2</v>
      </c>
    </row>
    <row r="114" spans="1:8" ht="17" thickBot="1" x14ac:dyDescent="0.25"/>
    <row r="115" spans="1:8" ht="17" thickBot="1" x14ac:dyDescent="0.25">
      <c r="A115" s="55" t="s">
        <v>292</v>
      </c>
      <c r="B115" s="14" t="s">
        <v>0</v>
      </c>
      <c r="C115" s="14" t="s">
        <v>7</v>
      </c>
      <c r="D115" s="14" t="s">
        <v>8</v>
      </c>
      <c r="E115" s="14" t="s">
        <v>9</v>
      </c>
      <c r="F115" s="14" t="s">
        <v>10</v>
      </c>
      <c r="G115" s="14" t="s">
        <v>201</v>
      </c>
      <c r="H115" s="46" t="s">
        <v>202</v>
      </c>
    </row>
    <row r="116" spans="1:8" x14ac:dyDescent="0.2">
      <c r="A116" s="52" t="s">
        <v>275</v>
      </c>
      <c r="C116" s="17">
        <v>0.126</v>
      </c>
      <c r="H116" s="35">
        <v>0.12909999999999999</v>
      </c>
    </row>
    <row r="117" spans="1:8" x14ac:dyDescent="0.2">
      <c r="A117" s="12" t="s">
        <v>276</v>
      </c>
      <c r="C117" s="17">
        <v>0.129</v>
      </c>
      <c r="H117" s="36"/>
    </row>
    <row r="118" spans="1:8" x14ac:dyDescent="0.2">
      <c r="A118" s="12"/>
      <c r="H118" s="36"/>
    </row>
    <row r="119" spans="1:8" x14ac:dyDescent="0.2">
      <c r="A119" s="12" t="s">
        <v>4</v>
      </c>
      <c r="B119" s="17" t="e">
        <f>AVERAGE(B116:B117)</f>
        <v>#DIV/0!</v>
      </c>
      <c r="C119" s="17">
        <f t="shared" ref="C119:H119" si="6">AVERAGE(C116:C117)</f>
        <v>0.1275</v>
      </c>
      <c r="D119" s="17" t="e">
        <f t="shared" si="6"/>
        <v>#DIV/0!</v>
      </c>
      <c r="E119" s="17" t="e">
        <f t="shared" si="6"/>
        <v>#DIV/0!</v>
      </c>
      <c r="F119" s="17" t="e">
        <f t="shared" si="6"/>
        <v>#DIV/0!</v>
      </c>
      <c r="G119" s="17" t="e">
        <f t="shared" si="6"/>
        <v>#DIV/0!</v>
      </c>
      <c r="H119" s="36">
        <f t="shared" si="6"/>
        <v>0.12909999999999999</v>
      </c>
    </row>
    <row r="120" spans="1:8" ht="17" thickBot="1" x14ac:dyDescent="0.25">
      <c r="A120" s="37" t="s">
        <v>5</v>
      </c>
      <c r="B120" s="39">
        <v>0</v>
      </c>
      <c r="C120" s="39">
        <v>2</v>
      </c>
      <c r="D120" s="39">
        <v>0</v>
      </c>
      <c r="E120" s="39">
        <v>0</v>
      </c>
      <c r="F120" s="39">
        <v>0</v>
      </c>
      <c r="G120" s="39">
        <v>0</v>
      </c>
      <c r="H120" s="40">
        <v>1</v>
      </c>
    </row>
    <row r="123" spans="1:8" ht="17" thickBot="1" x14ac:dyDescent="0.25"/>
    <row r="124" spans="1:8" ht="17" thickBot="1" x14ac:dyDescent="0.25">
      <c r="A124" s="55" t="s">
        <v>293</v>
      </c>
      <c r="B124" s="14" t="s">
        <v>0</v>
      </c>
      <c r="C124" s="14" t="s">
        <v>7</v>
      </c>
      <c r="D124" s="14" t="s">
        <v>8</v>
      </c>
      <c r="E124" s="14" t="s">
        <v>9</v>
      </c>
      <c r="F124" s="14" t="s">
        <v>10</v>
      </c>
      <c r="G124" s="14" t="s">
        <v>201</v>
      </c>
      <c r="H124" s="46" t="s">
        <v>202</v>
      </c>
    </row>
    <row r="125" spans="1:8" x14ac:dyDescent="0.2">
      <c r="A125" s="52" t="s">
        <v>277</v>
      </c>
      <c r="D125" s="17">
        <v>1.05</v>
      </c>
      <c r="H125" s="35"/>
    </row>
    <row r="126" spans="1:8" x14ac:dyDescent="0.2">
      <c r="A126" s="12" t="s">
        <v>278</v>
      </c>
      <c r="D126" s="17">
        <v>0.8</v>
      </c>
      <c r="H126" s="36"/>
    </row>
    <row r="127" spans="1:8" x14ac:dyDescent="0.2">
      <c r="A127" s="12" t="s">
        <v>279</v>
      </c>
      <c r="H127" s="36"/>
    </row>
    <row r="128" spans="1:8" x14ac:dyDescent="0.2">
      <c r="A128" s="12" t="s">
        <v>280</v>
      </c>
      <c r="D128" s="17">
        <v>0.95</v>
      </c>
      <c r="H128" s="36"/>
    </row>
    <row r="129" spans="1:8" x14ac:dyDescent="0.2">
      <c r="A129" s="12" t="s">
        <v>281</v>
      </c>
      <c r="D129" s="17">
        <v>0.85</v>
      </c>
      <c r="H129" s="36"/>
    </row>
    <row r="130" spans="1:8" x14ac:dyDescent="0.2">
      <c r="A130" s="12" t="s">
        <v>282</v>
      </c>
      <c r="C130" s="17">
        <v>0.1656</v>
      </c>
      <c r="F130" s="17">
        <v>0.32</v>
      </c>
      <c r="H130" s="36">
        <v>0.18740000000000001</v>
      </c>
    </row>
    <row r="131" spans="1:8" x14ac:dyDescent="0.2">
      <c r="A131" s="12" t="s">
        <v>283</v>
      </c>
      <c r="D131" s="17">
        <v>1.02</v>
      </c>
      <c r="E131" s="17">
        <v>115.831</v>
      </c>
      <c r="H131" s="36"/>
    </row>
    <row r="132" spans="1:8" x14ac:dyDescent="0.2">
      <c r="A132" s="12"/>
      <c r="H132" s="36"/>
    </row>
    <row r="133" spans="1:8" x14ac:dyDescent="0.2">
      <c r="A133" s="12" t="s">
        <v>4</v>
      </c>
      <c r="B133" s="17" t="e">
        <f>AVERAGE(B125:B131)</f>
        <v>#DIV/0!</v>
      </c>
      <c r="C133" s="17">
        <f t="shared" ref="C133:H133" si="7">AVERAGE(C125:C131)</f>
        <v>0.1656</v>
      </c>
      <c r="D133" s="17">
        <f t="shared" si="7"/>
        <v>0.93399999999999994</v>
      </c>
      <c r="E133" s="17">
        <f t="shared" si="7"/>
        <v>115.831</v>
      </c>
      <c r="F133" s="17">
        <f t="shared" si="7"/>
        <v>0.32</v>
      </c>
      <c r="G133" s="17" t="e">
        <f t="shared" si="7"/>
        <v>#DIV/0!</v>
      </c>
      <c r="H133" s="36">
        <f t="shared" si="7"/>
        <v>0.18740000000000001</v>
      </c>
    </row>
    <row r="134" spans="1:8" ht="17" thickBot="1" x14ac:dyDescent="0.25">
      <c r="A134" s="37" t="s">
        <v>5</v>
      </c>
      <c r="B134" s="39">
        <v>0</v>
      </c>
      <c r="C134" s="39">
        <v>1</v>
      </c>
      <c r="D134" s="39">
        <v>5</v>
      </c>
      <c r="E134" s="39">
        <v>1</v>
      </c>
      <c r="F134" s="39">
        <v>1</v>
      </c>
      <c r="G134" s="39">
        <v>0</v>
      </c>
      <c r="H134" s="40">
        <v>1</v>
      </c>
    </row>
    <row r="137" spans="1:8" ht="17" thickBot="1" x14ac:dyDescent="0.25"/>
    <row r="138" spans="1:8" ht="17" thickBot="1" x14ac:dyDescent="0.25">
      <c r="A138" s="55" t="s">
        <v>295</v>
      </c>
      <c r="B138" s="14" t="s">
        <v>0</v>
      </c>
      <c r="C138" s="14" t="s">
        <v>7</v>
      </c>
      <c r="D138" s="14" t="s">
        <v>8</v>
      </c>
      <c r="E138" s="14" t="s">
        <v>9</v>
      </c>
      <c r="F138" s="14" t="s">
        <v>10</v>
      </c>
      <c r="G138" s="14" t="s">
        <v>201</v>
      </c>
      <c r="H138" s="46" t="s">
        <v>202</v>
      </c>
    </row>
    <row r="139" spans="1:8" x14ac:dyDescent="0.2">
      <c r="A139" s="52" t="s">
        <v>284</v>
      </c>
      <c r="C139" s="17">
        <v>0.20469999999999999</v>
      </c>
      <c r="F139" s="17">
        <v>0.43</v>
      </c>
      <c r="H139" s="35">
        <v>0.20019999999999999</v>
      </c>
    </row>
    <row r="140" spans="1:8" x14ac:dyDescent="0.2">
      <c r="A140" s="12" t="s">
        <v>285</v>
      </c>
      <c r="C140" s="17">
        <v>0.19089999999999999</v>
      </c>
      <c r="F140" s="17">
        <v>0.5</v>
      </c>
      <c r="H140" s="36">
        <v>0.27929999999999999</v>
      </c>
    </row>
    <row r="141" spans="1:8" x14ac:dyDescent="0.2">
      <c r="A141" s="12" t="s">
        <v>286</v>
      </c>
      <c r="F141" s="17">
        <v>0.43</v>
      </c>
      <c r="H141" s="36">
        <v>9.5799999999999996E-2</v>
      </c>
    </row>
    <row r="142" spans="1:8" x14ac:dyDescent="0.2">
      <c r="A142" s="12" t="s">
        <v>287</v>
      </c>
      <c r="D142" s="17">
        <v>1.02</v>
      </c>
      <c r="E142" s="17">
        <v>116.155</v>
      </c>
      <c r="H142" s="36"/>
    </row>
    <row r="143" spans="1:8" x14ac:dyDescent="0.2">
      <c r="A143" s="12"/>
      <c r="H143" s="36"/>
    </row>
    <row r="144" spans="1:8" x14ac:dyDescent="0.2">
      <c r="A144" s="12" t="s">
        <v>4</v>
      </c>
      <c r="B144" s="17" t="e">
        <f>AVERAGE(B139:B142)</f>
        <v>#DIV/0!</v>
      </c>
      <c r="C144" s="17">
        <f t="shared" ref="C144:H144" si="8">AVERAGE(C139:C142)</f>
        <v>0.19779999999999998</v>
      </c>
      <c r="D144" s="17">
        <f t="shared" si="8"/>
        <v>1.02</v>
      </c>
      <c r="E144" s="17">
        <f t="shared" si="8"/>
        <v>116.155</v>
      </c>
      <c r="F144" s="17">
        <f t="shared" si="8"/>
        <v>0.45333333333333331</v>
      </c>
      <c r="G144" s="17" t="e">
        <f t="shared" si="8"/>
        <v>#DIV/0!</v>
      </c>
      <c r="H144" s="36">
        <f t="shared" si="8"/>
        <v>0.19176666666666664</v>
      </c>
    </row>
    <row r="145" spans="1:8" ht="17" thickBot="1" x14ac:dyDescent="0.25">
      <c r="A145" s="37" t="s">
        <v>5</v>
      </c>
      <c r="B145" s="39">
        <v>0</v>
      </c>
      <c r="C145" s="39">
        <v>2</v>
      </c>
      <c r="D145" s="39">
        <v>1</v>
      </c>
      <c r="E145" s="39">
        <v>1</v>
      </c>
      <c r="F145" s="39">
        <v>3</v>
      </c>
      <c r="G145" s="39">
        <v>0</v>
      </c>
      <c r="H145" s="40">
        <v>3</v>
      </c>
    </row>
    <row r="148" spans="1:8" ht="17" thickBot="1" x14ac:dyDescent="0.25">
      <c r="A148" s="48"/>
    </row>
    <row r="149" spans="1:8" ht="17" thickBot="1" x14ac:dyDescent="0.25">
      <c r="A149" s="55" t="s">
        <v>292</v>
      </c>
      <c r="B149" s="14" t="s">
        <v>0</v>
      </c>
      <c r="C149" s="14" t="s">
        <v>7</v>
      </c>
      <c r="D149" s="14" t="s">
        <v>8</v>
      </c>
      <c r="E149" s="14" t="s">
        <v>9</v>
      </c>
      <c r="F149" s="14" t="s">
        <v>10</v>
      </c>
      <c r="G149" s="14" t="s">
        <v>201</v>
      </c>
      <c r="H149" s="46" t="s">
        <v>202</v>
      </c>
    </row>
    <row r="150" spans="1:8" x14ac:dyDescent="0.2">
      <c r="A150" s="52" t="s">
        <v>288</v>
      </c>
      <c r="C150" s="17">
        <v>0.1258</v>
      </c>
      <c r="F150" s="17">
        <v>0.3</v>
      </c>
      <c r="H150" s="35">
        <v>8.5599999999999996E-2</v>
      </c>
    </row>
    <row r="151" spans="1:8" x14ac:dyDescent="0.2">
      <c r="A151" s="12" t="s">
        <v>289</v>
      </c>
      <c r="F151" s="17">
        <v>0.25</v>
      </c>
      <c r="H151" s="36">
        <v>6.0299999999999999E-2</v>
      </c>
    </row>
    <row r="152" spans="1:8" x14ac:dyDescent="0.2">
      <c r="A152" s="12"/>
      <c r="H152" s="36"/>
    </row>
    <row r="153" spans="1:8" x14ac:dyDescent="0.2">
      <c r="A153" s="12" t="s">
        <v>4</v>
      </c>
      <c r="B153" s="17" t="e">
        <f>AVERAGE(B150:B151)</f>
        <v>#DIV/0!</v>
      </c>
      <c r="C153" s="17">
        <f t="shared" ref="C153:H153" si="9">AVERAGE(C150:C151)</f>
        <v>0.1258</v>
      </c>
      <c r="D153" s="17" t="e">
        <f t="shared" si="9"/>
        <v>#DIV/0!</v>
      </c>
      <c r="E153" s="17" t="e">
        <f t="shared" si="9"/>
        <v>#DIV/0!</v>
      </c>
      <c r="F153" s="17">
        <f t="shared" si="9"/>
        <v>0.27500000000000002</v>
      </c>
      <c r="G153" s="17" t="e">
        <f t="shared" si="9"/>
        <v>#DIV/0!</v>
      </c>
      <c r="H153" s="36">
        <f t="shared" si="9"/>
        <v>7.2950000000000001E-2</v>
      </c>
    </row>
    <row r="154" spans="1:8" ht="17" thickBot="1" x14ac:dyDescent="0.25">
      <c r="A154" s="37" t="s">
        <v>5</v>
      </c>
      <c r="B154" s="39">
        <v>0</v>
      </c>
      <c r="C154" s="39">
        <v>1</v>
      </c>
      <c r="D154" s="39">
        <v>0</v>
      </c>
      <c r="E154" s="39">
        <v>0</v>
      </c>
      <c r="F154" s="39">
        <v>1</v>
      </c>
      <c r="G154" s="39">
        <v>0</v>
      </c>
      <c r="H154" s="40">
        <v>1</v>
      </c>
    </row>
    <row r="157" spans="1:8" ht="17" thickBot="1" x14ac:dyDescent="0.25"/>
    <row r="158" spans="1:8" ht="17" thickBot="1" x14ac:dyDescent="0.25">
      <c r="A158" s="65" t="s">
        <v>293</v>
      </c>
      <c r="B158" s="14" t="s">
        <v>0</v>
      </c>
      <c r="C158" s="14" t="s">
        <v>7</v>
      </c>
      <c r="D158" s="14" t="s">
        <v>8</v>
      </c>
      <c r="E158" s="14" t="s">
        <v>9</v>
      </c>
      <c r="F158" s="14" t="s">
        <v>10</v>
      </c>
      <c r="G158" s="14" t="s">
        <v>201</v>
      </c>
      <c r="H158" s="46" t="s">
        <v>202</v>
      </c>
    </row>
    <row r="159" spans="1:8" x14ac:dyDescent="0.2">
      <c r="A159" s="52" t="s">
        <v>290</v>
      </c>
      <c r="C159" s="17">
        <v>0.155</v>
      </c>
      <c r="F159" s="17">
        <v>0.32</v>
      </c>
      <c r="H159" s="35">
        <v>1.41E-2</v>
      </c>
    </row>
    <row r="160" spans="1:8" x14ac:dyDescent="0.2">
      <c r="A160" s="12"/>
      <c r="H160" s="36"/>
    </row>
    <row r="161" spans="1:8" x14ac:dyDescent="0.2">
      <c r="A161" s="12" t="s">
        <v>4</v>
      </c>
      <c r="B161" s="17" t="e">
        <f>AVERAGE(B159)</f>
        <v>#DIV/0!</v>
      </c>
      <c r="C161" s="17">
        <f t="shared" ref="C161:G161" si="10">AVERAGE(C159)</f>
        <v>0.155</v>
      </c>
      <c r="D161" s="17" t="e">
        <f t="shared" si="10"/>
        <v>#DIV/0!</v>
      </c>
      <c r="E161" s="17" t="e">
        <f t="shared" si="10"/>
        <v>#DIV/0!</v>
      </c>
      <c r="F161" s="17">
        <f t="shared" si="10"/>
        <v>0.32</v>
      </c>
      <c r="G161" s="17" t="e">
        <f t="shared" si="10"/>
        <v>#DIV/0!</v>
      </c>
      <c r="H161" s="36">
        <f>AVERAGE(H159)</f>
        <v>1.41E-2</v>
      </c>
    </row>
    <row r="162" spans="1:8" ht="17" thickBot="1" x14ac:dyDescent="0.25">
      <c r="A162" s="37" t="s">
        <v>5</v>
      </c>
      <c r="B162" s="39">
        <v>0</v>
      </c>
      <c r="C162" s="39">
        <v>1</v>
      </c>
      <c r="D162" s="39">
        <v>0</v>
      </c>
      <c r="E162" s="39">
        <v>0</v>
      </c>
      <c r="F162" s="39">
        <v>1</v>
      </c>
      <c r="G162" s="39">
        <v>0</v>
      </c>
      <c r="H162" s="40">
        <v>1</v>
      </c>
    </row>
    <row r="165" spans="1:8" ht="17" thickBot="1" x14ac:dyDescent="0.25"/>
    <row r="166" spans="1:8" ht="17" thickBot="1" x14ac:dyDescent="0.25">
      <c r="A166" s="65" t="s">
        <v>294</v>
      </c>
      <c r="B166" s="14" t="s">
        <v>0</v>
      </c>
      <c r="C166" s="14" t="s">
        <v>7</v>
      </c>
      <c r="D166" s="14" t="s">
        <v>8</v>
      </c>
      <c r="E166" s="14" t="s">
        <v>9</v>
      </c>
      <c r="F166" s="14" t="s">
        <v>10</v>
      </c>
      <c r="G166" s="14" t="s">
        <v>201</v>
      </c>
      <c r="H166" s="46" t="s">
        <v>202</v>
      </c>
    </row>
    <row r="167" spans="1:8" x14ac:dyDescent="0.2">
      <c r="A167" s="52" t="s">
        <v>291</v>
      </c>
      <c r="B167" s="17">
        <v>1.5</v>
      </c>
      <c r="D167" s="17">
        <v>1.19</v>
      </c>
      <c r="H167" s="35"/>
    </row>
    <row r="168" spans="1:8" x14ac:dyDescent="0.2">
      <c r="A168" s="12"/>
      <c r="H168" s="36"/>
    </row>
    <row r="169" spans="1:8" x14ac:dyDescent="0.2">
      <c r="A169" s="12" t="s">
        <v>4</v>
      </c>
      <c r="B169" s="17">
        <f>AVERAGE(B167)</f>
        <v>1.5</v>
      </c>
      <c r="C169" s="17" t="e">
        <f t="shared" ref="C169:H169" si="11">AVERAGE(C167)</f>
        <v>#DIV/0!</v>
      </c>
      <c r="D169" s="17">
        <f t="shared" si="11"/>
        <v>1.19</v>
      </c>
      <c r="E169" s="17" t="e">
        <f t="shared" si="11"/>
        <v>#DIV/0!</v>
      </c>
      <c r="F169" s="17" t="e">
        <f t="shared" si="11"/>
        <v>#DIV/0!</v>
      </c>
      <c r="G169" s="17" t="e">
        <f t="shared" si="11"/>
        <v>#DIV/0!</v>
      </c>
      <c r="H169" s="36" t="e">
        <f t="shared" si="11"/>
        <v>#DIV/0!</v>
      </c>
    </row>
    <row r="170" spans="1:8" ht="17" thickBot="1" x14ac:dyDescent="0.25">
      <c r="A170" s="37" t="s">
        <v>5</v>
      </c>
      <c r="B170" s="39">
        <v>1</v>
      </c>
      <c r="C170" s="39">
        <v>0</v>
      </c>
      <c r="D170" s="39">
        <v>1</v>
      </c>
      <c r="E170" s="39">
        <v>0</v>
      </c>
      <c r="F170" s="39">
        <v>0</v>
      </c>
      <c r="G170" s="39">
        <v>0</v>
      </c>
      <c r="H170" s="40">
        <v>0</v>
      </c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9EE0-3810-4B48-A236-9BE6AEC4DCB0}">
  <dimension ref="A1:N240"/>
  <sheetViews>
    <sheetView topLeftCell="A185" workbookViewId="0">
      <selection activeCell="K11" sqref="K11"/>
    </sheetView>
  </sheetViews>
  <sheetFormatPr baseColWidth="10" defaultRowHeight="16" x14ac:dyDescent="0.2"/>
  <cols>
    <col min="1" max="1" width="22.1640625" customWidth="1"/>
    <col min="7" max="7" width="13.83203125" customWidth="1"/>
    <col min="8" max="8" width="14" customWidth="1"/>
    <col min="11" max="11" width="18.1640625" customWidth="1"/>
    <col min="12" max="12" width="22.5" customWidth="1"/>
    <col min="13" max="13" width="19" customWidth="1"/>
    <col min="14" max="14" width="22.5" customWidth="1"/>
  </cols>
  <sheetData>
    <row r="1" spans="1:14" ht="17" thickBot="1" x14ac:dyDescent="0.25">
      <c r="A1" s="55" t="s">
        <v>200</v>
      </c>
      <c r="B1" s="14" t="s">
        <v>0</v>
      </c>
      <c r="C1" s="14" t="s">
        <v>7</v>
      </c>
      <c r="D1" s="14" t="s">
        <v>8</v>
      </c>
      <c r="E1" s="14" t="s">
        <v>9</v>
      </c>
      <c r="F1" s="14" t="s">
        <v>10</v>
      </c>
      <c r="G1" s="14" t="s">
        <v>201</v>
      </c>
      <c r="H1" s="46" t="s">
        <v>202</v>
      </c>
      <c r="I1" s="15"/>
      <c r="K1" s="80" t="s">
        <v>577</v>
      </c>
      <c r="L1" s="82"/>
      <c r="M1" s="82"/>
      <c r="N1" s="81"/>
    </row>
    <row r="2" spans="1:14" x14ac:dyDescent="0.2">
      <c r="A2" s="52" t="s">
        <v>296</v>
      </c>
      <c r="B2" s="17"/>
      <c r="C2" s="17"/>
      <c r="D2" s="17">
        <v>0.74099999999999999</v>
      </c>
      <c r="E2" s="17">
        <v>118.904</v>
      </c>
      <c r="F2" s="17"/>
      <c r="G2" s="17"/>
      <c r="H2" s="35"/>
      <c r="I2" s="15"/>
      <c r="K2" s="73" t="s">
        <v>578</v>
      </c>
      <c r="L2" s="78" t="s">
        <v>200</v>
      </c>
      <c r="M2" s="78" t="s">
        <v>295</v>
      </c>
      <c r="N2" s="74" t="s">
        <v>576</v>
      </c>
    </row>
    <row r="3" spans="1:14" x14ac:dyDescent="0.2">
      <c r="A3" s="12" t="s">
        <v>297</v>
      </c>
      <c r="B3" s="17"/>
      <c r="C3" s="17">
        <v>0.14499999999999999</v>
      </c>
      <c r="D3" s="17"/>
      <c r="E3" s="17"/>
      <c r="F3" s="17"/>
      <c r="G3" s="17"/>
      <c r="H3" s="36">
        <v>9.64E-2</v>
      </c>
      <c r="I3" s="15"/>
      <c r="K3" s="75">
        <f>AVERAGE(B35,B39,B42,B122,B130,B135,B140,B148,B184,B185,B186,B187,B188)</f>
        <v>1.6515384615384614</v>
      </c>
      <c r="L3" s="77">
        <f>AVERAGE(B64,B68)</f>
        <v>1.0569999999999999</v>
      </c>
      <c r="M3" s="77">
        <f>AVERAGE(B102,B103,B110,B176)</f>
        <v>1.5265</v>
      </c>
      <c r="N3" s="76">
        <f>AVERAGE(B11,B12,B80,B82,B83,B84,B85,B86,B87,B88,B89,B90,B94)</f>
        <v>1.4298461538461542</v>
      </c>
    </row>
    <row r="4" spans="1:14" x14ac:dyDescent="0.2">
      <c r="A4" s="12"/>
      <c r="B4" s="17"/>
      <c r="C4" s="17"/>
      <c r="D4" s="17"/>
      <c r="E4" s="17"/>
      <c r="F4" s="17"/>
      <c r="G4" s="17"/>
      <c r="H4" s="36"/>
      <c r="I4" s="15"/>
    </row>
    <row r="5" spans="1:14" x14ac:dyDescent="0.2">
      <c r="A5" s="12" t="s">
        <v>4</v>
      </c>
      <c r="B5" s="17" t="e">
        <f>AVERAGE(B2:B3)</f>
        <v>#DIV/0!</v>
      </c>
      <c r="C5" s="17">
        <f t="shared" ref="C5:H5" si="0">AVERAGE(C2:C3)</f>
        <v>0.14499999999999999</v>
      </c>
      <c r="D5" s="17">
        <f t="shared" si="0"/>
        <v>0.74099999999999999</v>
      </c>
      <c r="E5" s="17">
        <f t="shared" si="0"/>
        <v>118.904</v>
      </c>
      <c r="F5" s="17" t="e">
        <f t="shared" si="0"/>
        <v>#DIV/0!</v>
      </c>
      <c r="G5" s="17" t="e">
        <f t="shared" si="0"/>
        <v>#DIV/0!</v>
      </c>
      <c r="H5" s="36">
        <f t="shared" si="0"/>
        <v>9.64E-2</v>
      </c>
      <c r="I5" s="15"/>
      <c r="J5" s="15"/>
      <c r="K5" s="15"/>
      <c r="L5" s="15"/>
      <c r="M5" s="15"/>
    </row>
    <row r="6" spans="1:14" ht="17" thickBot="1" x14ac:dyDescent="0.25">
      <c r="A6" s="37" t="s">
        <v>5</v>
      </c>
      <c r="B6" s="39">
        <f>COUNT(B2:B3)</f>
        <v>0</v>
      </c>
      <c r="C6" s="39">
        <f t="shared" ref="C6:H6" si="1">COUNT(C2:C3)</f>
        <v>1</v>
      </c>
      <c r="D6" s="39">
        <f t="shared" si="1"/>
        <v>1</v>
      </c>
      <c r="E6" s="39">
        <f t="shared" si="1"/>
        <v>1</v>
      </c>
      <c r="F6" s="39">
        <f t="shared" si="1"/>
        <v>0</v>
      </c>
      <c r="G6" s="39">
        <f t="shared" si="1"/>
        <v>0</v>
      </c>
      <c r="H6" s="40">
        <f t="shared" si="1"/>
        <v>1</v>
      </c>
      <c r="I6" s="15"/>
      <c r="J6" s="15"/>
      <c r="K6" s="15"/>
      <c r="L6" s="15"/>
      <c r="M6" s="45"/>
    </row>
    <row r="7" spans="1:14" x14ac:dyDescent="0.2">
      <c r="A7" s="49"/>
      <c r="B7" s="17"/>
      <c r="C7" s="17"/>
      <c r="D7" s="17"/>
      <c r="E7" s="17"/>
      <c r="F7" s="17"/>
      <c r="G7" s="17"/>
      <c r="H7" s="44"/>
      <c r="I7" s="45"/>
      <c r="J7" s="15"/>
      <c r="K7" s="15"/>
      <c r="L7" s="15"/>
      <c r="M7" s="45"/>
    </row>
    <row r="8" spans="1:14" x14ac:dyDescent="0.2">
      <c r="A8" s="49"/>
      <c r="B8" s="17"/>
      <c r="C8" s="17"/>
      <c r="D8" s="17"/>
      <c r="E8" s="17"/>
      <c r="F8" s="17"/>
      <c r="G8" s="17"/>
      <c r="H8" s="17"/>
      <c r="I8" s="15"/>
      <c r="J8" s="15"/>
      <c r="K8" s="15"/>
      <c r="L8" s="15"/>
      <c r="M8" s="45"/>
    </row>
    <row r="9" spans="1:14" ht="17" thickBot="1" x14ac:dyDescent="0.25">
      <c r="A9" s="49"/>
      <c r="B9" s="17"/>
      <c r="C9" s="17"/>
      <c r="D9" s="17"/>
      <c r="E9" s="17"/>
      <c r="F9" s="17"/>
      <c r="G9" s="17"/>
      <c r="H9" s="17"/>
      <c r="I9" s="15"/>
      <c r="J9" s="15"/>
      <c r="K9" s="15"/>
      <c r="L9" s="15"/>
      <c r="M9" s="45"/>
    </row>
    <row r="10" spans="1:14" ht="17" thickBot="1" x14ac:dyDescent="0.25">
      <c r="A10" s="55" t="s">
        <v>293</v>
      </c>
      <c r="B10" s="14" t="s">
        <v>0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201</v>
      </c>
      <c r="H10" s="46" t="s">
        <v>202</v>
      </c>
      <c r="I10" s="15"/>
      <c r="J10" s="15"/>
      <c r="K10" s="15"/>
      <c r="L10" s="15"/>
      <c r="M10" s="45"/>
    </row>
    <row r="11" spans="1:14" x14ac:dyDescent="0.2">
      <c r="A11" s="52" t="s">
        <v>298</v>
      </c>
      <c r="B11" s="17">
        <v>1.3660000000000001</v>
      </c>
      <c r="C11" s="17"/>
      <c r="D11" s="17">
        <v>1.034</v>
      </c>
      <c r="E11" s="17">
        <v>118.69499999999999</v>
      </c>
      <c r="F11" s="17"/>
      <c r="G11" s="17"/>
      <c r="H11" s="35"/>
      <c r="I11" s="15"/>
      <c r="J11" s="15"/>
      <c r="K11" s="15"/>
      <c r="L11" s="15"/>
      <c r="M11" s="45"/>
    </row>
    <row r="12" spans="1:14" x14ac:dyDescent="0.2">
      <c r="A12" s="12" t="s">
        <v>299</v>
      </c>
      <c r="B12" s="17">
        <v>1.492</v>
      </c>
      <c r="C12" s="17"/>
      <c r="D12" s="17">
        <v>1.0269999999999999</v>
      </c>
      <c r="E12" s="17">
        <v>123.544</v>
      </c>
      <c r="F12" s="17"/>
      <c r="G12" s="17"/>
      <c r="H12" s="36"/>
      <c r="I12" s="15"/>
      <c r="J12" s="15"/>
      <c r="K12" s="15"/>
      <c r="L12" s="15"/>
      <c r="M12" s="45"/>
    </row>
    <row r="13" spans="1:14" x14ac:dyDescent="0.2">
      <c r="A13" s="12" t="s">
        <v>300</v>
      </c>
      <c r="B13" s="17"/>
      <c r="C13" s="17">
        <v>0.16800000000000001</v>
      </c>
      <c r="D13" s="17"/>
      <c r="E13" s="17"/>
      <c r="F13" s="17"/>
      <c r="G13" s="17"/>
      <c r="H13" s="36">
        <v>0.23630000000000001</v>
      </c>
      <c r="I13" s="15"/>
      <c r="J13" s="15"/>
      <c r="K13" s="15"/>
      <c r="L13" s="15"/>
      <c r="M13" s="45"/>
    </row>
    <row r="14" spans="1:14" x14ac:dyDescent="0.2">
      <c r="A14" s="12"/>
      <c r="B14" s="17"/>
      <c r="C14" s="17"/>
      <c r="D14" s="17"/>
      <c r="E14" s="17"/>
      <c r="F14" s="17"/>
      <c r="G14" s="17"/>
      <c r="H14" s="36"/>
      <c r="I14" s="15"/>
      <c r="J14" s="15"/>
      <c r="K14" s="15"/>
      <c r="L14" s="15"/>
      <c r="M14" s="45"/>
    </row>
    <row r="15" spans="1:14" x14ac:dyDescent="0.2">
      <c r="A15" s="12" t="s">
        <v>4</v>
      </c>
      <c r="B15" s="17">
        <f>AVERAGE(B11:B13)</f>
        <v>1.429</v>
      </c>
      <c r="C15" s="17">
        <f t="shared" ref="C15:H15" si="2">AVERAGE(C11:C13)</f>
        <v>0.16800000000000001</v>
      </c>
      <c r="D15" s="17">
        <f t="shared" si="2"/>
        <v>1.0305</v>
      </c>
      <c r="E15" s="17">
        <f>AVERAGE(E11:E13)</f>
        <v>121.11949999999999</v>
      </c>
      <c r="F15" s="17" t="e">
        <f t="shared" si="2"/>
        <v>#DIV/0!</v>
      </c>
      <c r="G15" s="17" t="e">
        <f t="shared" si="2"/>
        <v>#DIV/0!</v>
      </c>
      <c r="H15" s="36">
        <f t="shared" si="2"/>
        <v>0.23630000000000001</v>
      </c>
      <c r="I15" s="15"/>
      <c r="J15" s="15"/>
      <c r="K15" s="15"/>
      <c r="L15" s="15"/>
      <c r="M15" s="45"/>
    </row>
    <row r="16" spans="1:14" ht="17" thickBot="1" x14ac:dyDescent="0.25">
      <c r="A16" s="37" t="s">
        <v>5</v>
      </c>
      <c r="B16" s="39">
        <f>COUNT(B11:B13)</f>
        <v>2</v>
      </c>
      <c r="C16" s="39">
        <f t="shared" ref="C16:H16" si="3">COUNT(C11:C13)</f>
        <v>1</v>
      </c>
      <c r="D16" s="39">
        <f t="shared" si="3"/>
        <v>2</v>
      </c>
      <c r="E16" s="39">
        <f t="shared" si="3"/>
        <v>2</v>
      </c>
      <c r="F16" s="39">
        <f t="shared" si="3"/>
        <v>0</v>
      </c>
      <c r="G16" s="39">
        <f t="shared" si="3"/>
        <v>0</v>
      </c>
      <c r="H16" s="40">
        <f t="shared" si="3"/>
        <v>1</v>
      </c>
      <c r="I16" s="15"/>
      <c r="J16" s="15"/>
      <c r="K16" s="15"/>
      <c r="L16" s="15"/>
      <c r="M16" s="45"/>
    </row>
    <row r="17" spans="1:13" x14ac:dyDescent="0.2">
      <c r="A17" s="49"/>
      <c r="B17" s="17"/>
      <c r="C17" s="17"/>
      <c r="D17" s="17"/>
      <c r="E17" s="17"/>
      <c r="F17" s="17"/>
      <c r="G17" s="17"/>
      <c r="H17" s="17"/>
      <c r="I17" s="15"/>
      <c r="J17" s="15"/>
      <c r="K17" s="15"/>
      <c r="L17" s="15"/>
      <c r="M17" s="45"/>
    </row>
    <row r="18" spans="1:13" x14ac:dyDescent="0.2">
      <c r="A18" s="49"/>
      <c r="B18" s="17"/>
      <c r="C18" s="17"/>
      <c r="D18" s="17"/>
      <c r="E18" s="17"/>
      <c r="F18" s="17"/>
      <c r="G18" s="17"/>
      <c r="H18" s="17"/>
      <c r="I18" s="15"/>
      <c r="J18" s="15"/>
      <c r="K18" s="15"/>
      <c r="L18" s="15"/>
      <c r="M18" s="45"/>
    </row>
    <row r="19" spans="1:13" ht="17" thickBot="1" x14ac:dyDescent="0.25">
      <c r="A19" s="49"/>
      <c r="B19" s="17"/>
      <c r="C19" s="17"/>
      <c r="D19" s="17"/>
      <c r="E19" s="17"/>
      <c r="F19" s="17"/>
      <c r="G19" s="17"/>
      <c r="H19" s="17"/>
      <c r="I19" s="15"/>
      <c r="J19" s="15"/>
      <c r="K19" s="15"/>
      <c r="L19" s="15"/>
      <c r="M19" s="45"/>
    </row>
    <row r="20" spans="1:13" ht="17" thickBot="1" x14ac:dyDescent="0.25">
      <c r="A20" s="55" t="s">
        <v>295</v>
      </c>
      <c r="B20" s="14" t="s">
        <v>0</v>
      </c>
      <c r="C20" s="14" t="s">
        <v>7</v>
      </c>
      <c r="D20" s="14" t="s">
        <v>8</v>
      </c>
      <c r="E20" s="14" t="s">
        <v>9</v>
      </c>
      <c r="F20" s="14" t="s">
        <v>10</v>
      </c>
      <c r="G20" s="14" t="s">
        <v>201</v>
      </c>
      <c r="H20" s="46" t="s">
        <v>202</v>
      </c>
      <c r="I20" s="15"/>
      <c r="J20" s="15"/>
      <c r="K20" s="15"/>
      <c r="L20" s="15"/>
      <c r="M20" s="45"/>
    </row>
    <row r="21" spans="1:13" x14ac:dyDescent="0.2">
      <c r="A21" s="52" t="s">
        <v>301</v>
      </c>
      <c r="B21" s="17"/>
      <c r="C21" s="17"/>
      <c r="D21" s="17"/>
      <c r="E21" s="17">
        <v>115.55500000000001</v>
      </c>
      <c r="F21" s="17"/>
      <c r="G21" s="17"/>
      <c r="H21" s="35"/>
      <c r="I21" s="15"/>
      <c r="J21" s="15"/>
      <c r="K21" s="15"/>
      <c r="L21" s="15"/>
      <c r="M21" s="45"/>
    </row>
    <row r="22" spans="1:13" x14ac:dyDescent="0.2">
      <c r="A22" s="12" t="s">
        <v>302</v>
      </c>
      <c r="B22" s="17"/>
      <c r="C22" s="17"/>
      <c r="D22" s="17">
        <v>1.1839999999999999</v>
      </c>
      <c r="E22" s="17"/>
      <c r="F22" s="17"/>
      <c r="G22" s="17"/>
      <c r="H22" s="36"/>
      <c r="I22" s="15"/>
      <c r="J22" s="15"/>
      <c r="K22" s="15"/>
      <c r="L22" s="15"/>
      <c r="M22" s="45"/>
    </row>
    <row r="23" spans="1:13" x14ac:dyDescent="0.2">
      <c r="A23" s="12" t="s">
        <v>303</v>
      </c>
      <c r="B23" s="17"/>
      <c r="C23" s="17">
        <v>0.182</v>
      </c>
      <c r="D23" s="17"/>
      <c r="E23" s="17"/>
      <c r="F23" s="17">
        <v>0.52800000000000002</v>
      </c>
      <c r="G23" s="17"/>
      <c r="H23" s="36">
        <v>0.14630000000000001</v>
      </c>
      <c r="I23" s="15"/>
      <c r="J23" s="15"/>
      <c r="K23" s="15"/>
      <c r="L23" s="15"/>
      <c r="M23" s="45"/>
    </row>
    <row r="24" spans="1:13" x14ac:dyDescent="0.2">
      <c r="A24" s="12" t="s">
        <v>304</v>
      </c>
      <c r="B24" s="17"/>
      <c r="C24" s="17">
        <v>0.21</v>
      </c>
      <c r="D24" s="17"/>
      <c r="E24" s="17"/>
      <c r="F24" s="17">
        <v>0.46500000000000002</v>
      </c>
      <c r="G24" s="17"/>
      <c r="H24" s="36">
        <v>0.32569999999999999</v>
      </c>
      <c r="I24" s="15"/>
      <c r="J24" s="15"/>
      <c r="K24" s="15"/>
      <c r="L24" s="15"/>
      <c r="M24" s="45"/>
    </row>
    <row r="25" spans="1:13" x14ac:dyDescent="0.2">
      <c r="A25" s="12" t="s">
        <v>305</v>
      </c>
      <c r="B25" s="17"/>
      <c r="C25" s="17">
        <v>0.19800000000000001</v>
      </c>
      <c r="D25" s="17"/>
      <c r="E25" s="17"/>
      <c r="F25" s="17">
        <v>0.48399999999999999</v>
      </c>
      <c r="G25" s="17"/>
      <c r="H25" s="36">
        <v>0.19339999999999999</v>
      </c>
      <c r="I25" s="15"/>
      <c r="J25" s="15"/>
      <c r="K25" s="15"/>
      <c r="L25" s="15"/>
      <c r="M25" s="45"/>
    </row>
    <row r="26" spans="1:13" x14ac:dyDescent="0.2">
      <c r="A26" s="12" t="s">
        <v>306</v>
      </c>
      <c r="B26" s="17"/>
      <c r="C26" s="17">
        <v>0.19900000000000001</v>
      </c>
      <c r="D26" s="17"/>
      <c r="E26" s="17"/>
      <c r="F26" s="17"/>
      <c r="G26" s="17"/>
      <c r="H26" s="36">
        <v>0.2203</v>
      </c>
      <c r="I26" s="15"/>
      <c r="J26" s="15"/>
      <c r="K26" s="15"/>
      <c r="L26" s="15"/>
      <c r="M26" s="45"/>
    </row>
    <row r="27" spans="1:13" x14ac:dyDescent="0.2">
      <c r="A27" s="12" t="s">
        <v>307</v>
      </c>
      <c r="B27" s="17"/>
      <c r="C27" s="17">
        <v>0.19400000000000001</v>
      </c>
      <c r="D27" s="17"/>
      <c r="E27" s="17"/>
      <c r="F27" s="17">
        <v>0.53200000000000003</v>
      </c>
      <c r="G27" s="17"/>
      <c r="H27" s="36">
        <v>0.39780000000000004</v>
      </c>
      <c r="I27" s="15"/>
      <c r="J27" s="15"/>
      <c r="K27" s="15"/>
      <c r="L27" s="15"/>
      <c r="M27" s="45"/>
    </row>
    <row r="28" spans="1:13" x14ac:dyDescent="0.2">
      <c r="A28" s="12"/>
      <c r="B28" s="17"/>
      <c r="C28" s="17"/>
      <c r="D28" s="17"/>
      <c r="E28" s="17"/>
      <c r="F28" s="17"/>
      <c r="G28" s="17"/>
      <c r="H28" s="36"/>
      <c r="I28" s="15"/>
      <c r="J28" s="15"/>
      <c r="K28" s="15"/>
      <c r="L28" s="15"/>
      <c r="M28" s="45"/>
    </row>
    <row r="29" spans="1:13" x14ac:dyDescent="0.2">
      <c r="A29" s="12" t="s">
        <v>4</v>
      </c>
      <c r="B29" s="17" t="e">
        <f>AVERAGE(B21:B27)</f>
        <v>#DIV/0!</v>
      </c>
      <c r="C29" s="17">
        <f t="shared" ref="C29:H29" si="4">AVERAGE(C21:C27)</f>
        <v>0.19660000000000002</v>
      </c>
      <c r="D29" s="17">
        <f t="shared" si="4"/>
        <v>1.1839999999999999</v>
      </c>
      <c r="E29" s="17">
        <f t="shared" si="4"/>
        <v>115.55500000000001</v>
      </c>
      <c r="F29" s="17">
        <f t="shared" si="4"/>
        <v>0.50225000000000009</v>
      </c>
      <c r="G29" s="17" t="e">
        <f t="shared" si="4"/>
        <v>#DIV/0!</v>
      </c>
      <c r="H29" s="36">
        <f t="shared" si="4"/>
        <v>0.25670000000000004</v>
      </c>
      <c r="I29" s="15"/>
      <c r="J29" s="15"/>
      <c r="K29" s="15"/>
      <c r="L29" s="15"/>
      <c r="M29" s="45"/>
    </row>
    <row r="30" spans="1:13" ht="17" thickBot="1" x14ac:dyDescent="0.25">
      <c r="A30" s="37" t="s">
        <v>5</v>
      </c>
      <c r="B30" s="39">
        <f>COUNT(B21:B27)</f>
        <v>0</v>
      </c>
      <c r="C30" s="39">
        <f t="shared" ref="C30:H30" si="5">COUNT(C21:C27)</f>
        <v>5</v>
      </c>
      <c r="D30" s="39">
        <f t="shared" si="5"/>
        <v>1</v>
      </c>
      <c r="E30" s="39">
        <f t="shared" si="5"/>
        <v>1</v>
      </c>
      <c r="F30" s="39">
        <f t="shared" si="5"/>
        <v>4</v>
      </c>
      <c r="G30" s="39">
        <f t="shared" si="5"/>
        <v>0</v>
      </c>
      <c r="H30" s="40">
        <f t="shared" si="5"/>
        <v>5</v>
      </c>
      <c r="I30" s="15"/>
      <c r="J30" s="15"/>
      <c r="K30" s="15"/>
      <c r="L30" s="15"/>
      <c r="M30" s="45"/>
    </row>
    <row r="31" spans="1:13" x14ac:dyDescent="0.2">
      <c r="A31" s="49"/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45"/>
    </row>
    <row r="32" spans="1:13" x14ac:dyDescent="0.2">
      <c r="A32" s="49"/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45"/>
    </row>
    <row r="33" spans="1:13" ht="17" thickBot="1" x14ac:dyDescent="0.25">
      <c r="A33" s="49"/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45"/>
    </row>
    <row r="34" spans="1:13" ht="17" thickBot="1" x14ac:dyDescent="0.25">
      <c r="A34" s="33" t="s">
        <v>418</v>
      </c>
      <c r="B34" s="14" t="s">
        <v>0</v>
      </c>
      <c r="C34" s="14" t="s">
        <v>7</v>
      </c>
      <c r="D34" s="14" t="s">
        <v>8</v>
      </c>
      <c r="E34" s="14" t="s">
        <v>9</v>
      </c>
      <c r="F34" s="14" t="s">
        <v>10</v>
      </c>
      <c r="G34" s="14" t="s">
        <v>201</v>
      </c>
      <c r="H34" s="46" t="s">
        <v>202</v>
      </c>
      <c r="I34" s="15"/>
      <c r="J34" s="15"/>
      <c r="K34" s="15"/>
      <c r="L34" s="15"/>
      <c r="M34" s="45"/>
    </row>
    <row r="35" spans="1:13" x14ac:dyDescent="0.2">
      <c r="A35" s="52" t="s">
        <v>308</v>
      </c>
      <c r="B35" s="17">
        <v>1.6279999999999999</v>
      </c>
      <c r="C35" s="17">
        <v>0.20599999999999999</v>
      </c>
      <c r="D35" s="17">
        <v>1.2929999999999999</v>
      </c>
      <c r="E35" s="17">
        <v>115.16</v>
      </c>
      <c r="F35" s="17">
        <v>0.54900000000000004</v>
      </c>
      <c r="G35" s="17"/>
      <c r="H35" s="35">
        <v>0.25280000000000002</v>
      </c>
      <c r="I35" s="15"/>
      <c r="J35" s="15"/>
      <c r="K35" s="15"/>
      <c r="L35" s="15"/>
      <c r="M35" s="45"/>
    </row>
    <row r="36" spans="1:13" x14ac:dyDescent="0.2">
      <c r="A36" s="12" t="s">
        <v>309</v>
      </c>
      <c r="B36" s="17"/>
      <c r="C36" s="17"/>
      <c r="D36" s="17">
        <v>1.2749999999999999</v>
      </c>
      <c r="E36" s="17">
        <v>117.985</v>
      </c>
      <c r="F36" s="17"/>
      <c r="G36" s="17"/>
      <c r="H36" s="36"/>
      <c r="I36" s="15"/>
      <c r="J36" s="15"/>
      <c r="K36" s="15"/>
      <c r="L36" s="15"/>
      <c r="M36" s="45"/>
    </row>
    <row r="37" spans="1:13" x14ac:dyDescent="0.2">
      <c r="A37" s="12" t="s">
        <v>310</v>
      </c>
      <c r="B37" s="17"/>
      <c r="C37" s="17">
        <v>0.219</v>
      </c>
      <c r="D37" s="17">
        <v>1.466</v>
      </c>
      <c r="E37" s="17">
        <v>115.536</v>
      </c>
      <c r="F37" s="17">
        <v>0.72</v>
      </c>
      <c r="G37" s="17"/>
      <c r="H37" s="36">
        <v>0.49440000000000001</v>
      </c>
      <c r="I37" s="15"/>
      <c r="J37" s="15"/>
      <c r="K37" s="15"/>
      <c r="L37" s="15"/>
      <c r="M37" s="45"/>
    </row>
    <row r="38" spans="1:13" x14ac:dyDescent="0.2">
      <c r="A38" s="12" t="s">
        <v>302</v>
      </c>
      <c r="B38" s="17"/>
      <c r="C38" s="17"/>
      <c r="D38" s="17">
        <v>1.514</v>
      </c>
      <c r="E38" s="17"/>
      <c r="F38" s="17"/>
      <c r="G38" s="17"/>
      <c r="H38" s="36"/>
      <c r="I38" s="15"/>
      <c r="J38" s="15"/>
      <c r="K38" s="15"/>
      <c r="L38" s="15"/>
      <c r="M38" s="45"/>
    </row>
    <row r="39" spans="1:13" x14ac:dyDescent="0.2">
      <c r="A39" s="12" t="s">
        <v>311</v>
      </c>
      <c r="B39" s="17">
        <v>1.639</v>
      </c>
      <c r="C39" s="17"/>
      <c r="D39" s="17">
        <v>1.2769999999999999</v>
      </c>
      <c r="E39" s="17"/>
      <c r="F39" s="17"/>
      <c r="G39" s="17"/>
      <c r="H39" s="36"/>
      <c r="I39" s="15"/>
      <c r="J39" s="15"/>
      <c r="K39" s="15"/>
      <c r="L39" s="15"/>
      <c r="M39" s="45"/>
    </row>
    <row r="40" spans="1:13" x14ac:dyDescent="0.2">
      <c r="A40" s="12" t="s">
        <v>297</v>
      </c>
      <c r="B40" s="17"/>
      <c r="C40" s="17"/>
      <c r="D40" s="17">
        <v>1.28</v>
      </c>
      <c r="E40" s="17">
        <v>119.79</v>
      </c>
      <c r="F40" s="17"/>
      <c r="G40" s="17"/>
      <c r="H40" s="36"/>
      <c r="I40" s="15"/>
      <c r="J40" s="15"/>
      <c r="K40" s="15"/>
      <c r="L40" s="15"/>
      <c r="M40" s="45"/>
    </row>
    <row r="41" spans="1:13" x14ac:dyDescent="0.2">
      <c r="A41" s="12" t="s">
        <v>312</v>
      </c>
      <c r="B41" s="17"/>
      <c r="C41" s="17"/>
      <c r="D41" s="17">
        <v>1.1459999999999999</v>
      </c>
      <c r="E41" s="17">
        <v>115.67</v>
      </c>
      <c r="F41" s="17"/>
      <c r="G41" s="17"/>
      <c r="H41" s="36"/>
      <c r="I41" s="15"/>
      <c r="J41" s="15"/>
      <c r="K41" s="15"/>
      <c r="L41" s="15"/>
      <c r="M41" s="45"/>
    </row>
    <row r="42" spans="1:13" x14ac:dyDescent="0.2">
      <c r="A42" s="12" t="s">
        <v>313</v>
      </c>
      <c r="B42" s="17">
        <v>1.5920000000000001</v>
      </c>
      <c r="C42" s="17"/>
      <c r="D42" s="17">
        <v>1.266</v>
      </c>
      <c r="E42" s="17"/>
      <c r="F42" s="17"/>
      <c r="G42" s="17"/>
      <c r="H42" s="36"/>
      <c r="I42" s="15"/>
      <c r="J42" s="15"/>
      <c r="K42" s="15"/>
      <c r="L42" s="15"/>
      <c r="M42" s="45"/>
    </row>
    <row r="43" spans="1:13" x14ac:dyDescent="0.2">
      <c r="A43" s="12" t="s">
        <v>314</v>
      </c>
      <c r="B43" s="17"/>
      <c r="C43" s="17"/>
      <c r="D43" s="17">
        <v>1.1950000000000001</v>
      </c>
      <c r="E43" s="17">
        <v>119.129</v>
      </c>
      <c r="F43" s="17"/>
      <c r="G43" s="17"/>
      <c r="H43" s="36"/>
      <c r="I43" s="15"/>
      <c r="J43" s="15"/>
      <c r="K43" s="15"/>
      <c r="L43" s="15"/>
      <c r="M43" s="45"/>
    </row>
    <row r="44" spans="1:13" x14ac:dyDescent="0.2">
      <c r="A44" s="12" t="s">
        <v>315</v>
      </c>
      <c r="B44" s="17"/>
      <c r="C44" s="17">
        <v>0.20799999999999999</v>
      </c>
      <c r="D44" s="17"/>
      <c r="E44" s="17"/>
      <c r="F44" s="17">
        <v>0.503</v>
      </c>
      <c r="G44" s="17"/>
      <c r="H44" s="36">
        <v>0.36480000000000001</v>
      </c>
      <c r="I44" s="15"/>
      <c r="J44" s="15"/>
      <c r="K44" s="15"/>
      <c r="L44" s="15"/>
      <c r="M44" s="45"/>
    </row>
    <row r="45" spans="1:13" x14ac:dyDescent="0.2">
      <c r="A45" s="12" t="s">
        <v>316</v>
      </c>
      <c r="B45" s="17"/>
      <c r="C45" s="17"/>
      <c r="D45" s="17">
        <v>1.2490000000000001</v>
      </c>
      <c r="E45" s="17">
        <v>119.518</v>
      </c>
      <c r="F45" s="17"/>
      <c r="G45" s="17"/>
      <c r="H45" s="36"/>
      <c r="I45" s="15"/>
      <c r="J45" s="15"/>
      <c r="K45" s="15"/>
      <c r="L45" s="15"/>
      <c r="M45" s="45"/>
    </row>
    <row r="46" spans="1:13" x14ac:dyDescent="0.2">
      <c r="A46" s="12" t="s">
        <v>317</v>
      </c>
      <c r="B46" s="17"/>
      <c r="C46" s="17">
        <v>0.20100000000000001</v>
      </c>
      <c r="D46" s="17"/>
      <c r="E46" s="17"/>
      <c r="F46" s="17">
        <v>0.52100000000000002</v>
      </c>
      <c r="G46" s="17"/>
      <c r="H46" s="36">
        <v>0.31219999999999998</v>
      </c>
      <c r="I46" s="15"/>
      <c r="J46" s="15"/>
      <c r="K46" s="15"/>
      <c r="L46" s="15"/>
      <c r="M46" s="45"/>
    </row>
    <row r="47" spans="1:13" x14ac:dyDescent="0.2">
      <c r="A47" s="12" t="s">
        <v>318</v>
      </c>
      <c r="B47" s="17"/>
      <c r="C47" s="17">
        <v>0.20300000000000001</v>
      </c>
      <c r="D47" s="17"/>
      <c r="E47" s="17"/>
      <c r="F47" s="17">
        <v>0.57599999999999996</v>
      </c>
      <c r="G47" s="17"/>
      <c r="H47" s="36"/>
      <c r="I47" s="15"/>
      <c r="J47" s="15"/>
      <c r="K47" s="15"/>
      <c r="L47" s="15"/>
      <c r="M47" s="45"/>
    </row>
    <row r="48" spans="1:13" x14ac:dyDescent="0.2">
      <c r="A48" s="12" t="s">
        <v>319</v>
      </c>
      <c r="B48" s="17"/>
      <c r="C48" s="17"/>
      <c r="D48" s="17">
        <v>1.1879999999999999</v>
      </c>
      <c r="E48" s="17"/>
      <c r="F48" s="17"/>
      <c r="G48" s="17"/>
      <c r="H48" s="36"/>
      <c r="I48" s="15"/>
      <c r="J48" s="15"/>
      <c r="K48" s="15"/>
      <c r="L48" s="15"/>
      <c r="M48" s="45"/>
    </row>
    <row r="49" spans="1:13" x14ac:dyDescent="0.2">
      <c r="A49" s="12"/>
      <c r="B49" s="17"/>
      <c r="C49" s="17"/>
      <c r="D49" s="17"/>
      <c r="E49" s="17"/>
      <c r="F49" s="17"/>
      <c r="G49" s="17"/>
      <c r="H49" s="36"/>
      <c r="I49" s="15"/>
      <c r="J49" s="15"/>
      <c r="K49" s="15"/>
      <c r="L49" s="15"/>
      <c r="M49" s="45"/>
    </row>
    <row r="50" spans="1:13" x14ac:dyDescent="0.2">
      <c r="A50" s="12" t="s">
        <v>4</v>
      </c>
      <c r="B50" s="17">
        <f>AVERAGE(B35:B48)</f>
        <v>1.6196666666666666</v>
      </c>
      <c r="C50" s="17">
        <f t="shared" ref="C50:H50" si="6">AVERAGE(C35:C48)</f>
        <v>0.20740000000000003</v>
      </c>
      <c r="D50" s="17">
        <f t="shared" si="6"/>
        <v>1.2862727272727275</v>
      </c>
      <c r="E50" s="17">
        <f t="shared" si="6"/>
        <v>117.54114285714286</v>
      </c>
      <c r="F50" s="17">
        <f t="shared" si="6"/>
        <v>0.57380000000000009</v>
      </c>
      <c r="G50" s="17" t="e">
        <f t="shared" si="6"/>
        <v>#DIV/0!</v>
      </c>
      <c r="H50" s="36">
        <f t="shared" si="6"/>
        <v>0.35605000000000003</v>
      </c>
      <c r="I50" s="15"/>
      <c r="J50" s="15"/>
      <c r="K50" s="15"/>
      <c r="L50" s="15"/>
      <c r="M50" s="45"/>
    </row>
    <row r="51" spans="1:13" ht="17" thickBot="1" x14ac:dyDescent="0.25">
      <c r="A51" s="37" t="s">
        <v>5</v>
      </c>
      <c r="B51" s="39">
        <f>COUNT(B35:B48)</f>
        <v>3</v>
      </c>
      <c r="C51" s="39">
        <f t="shared" ref="C51:H51" si="7">COUNT(C35:C48)</f>
        <v>5</v>
      </c>
      <c r="D51" s="39">
        <f t="shared" si="7"/>
        <v>11</v>
      </c>
      <c r="E51" s="39">
        <f t="shared" si="7"/>
        <v>7</v>
      </c>
      <c r="F51" s="39">
        <f t="shared" si="7"/>
        <v>5</v>
      </c>
      <c r="G51" s="39">
        <f t="shared" si="7"/>
        <v>0</v>
      </c>
      <c r="H51" s="40">
        <f t="shared" si="7"/>
        <v>4</v>
      </c>
      <c r="I51" s="15"/>
      <c r="J51" s="15"/>
      <c r="K51" s="15"/>
      <c r="L51" s="15"/>
      <c r="M51" s="15"/>
    </row>
    <row r="52" spans="1:13" x14ac:dyDescent="0.2">
      <c r="A52" s="49"/>
      <c r="B52" s="17"/>
      <c r="C52" s="17"/>
      <c r="D52" s="17"/>
      <c r="E52" s="17"/>
      <c r="F52" s="17"/>
      <c r="G52" s="17"/>
      <c r="H52" s="17"/>
      <c r="I52" s="15"/>
      <c r="J52" s="15"/>
      <c r="K52" s="15"/>
      <c r="L52" s="15"/>
      <c r="M52" s="15"/>
    </row>
    <row r="53" spans="1:13" x14ac:dyDescent="0.2">
      <c r="A53" s="49"/>
      <c r="B53" s="17"/>
      <c r="C53" s="17"/>
      <c r="D53" s="17"/>
      <c r="E53" s="17"/>
      <c r="F53" s="17"/>
      <c r="G53" s="17"/>
      <c r="H53" s="17"/>
      <c r="I53" s="15"/>
      <c r="J53" s="15"/>
      <c r="K53" s="15"/>
      <c r="L53" s="15"/>
      <c r="M53" s="15"/>
    </row>
    <row r="54" spans="1:13" ht="17" thickBot="1" x14ac:dyDescent="0.25">
      <c r="A54" s="49"/>
      <c r="B54" s="17"/>
      <c r="C54" s="17"/>
      <c r="D54" s="17"/>
      <c r="E54" s="17"/>
      <c r="F54" s="17"/>
      <c r="G54" s="17"/>
      <c r="H54" s="17"/>
      <c r="I54" s="15"/>
      <c r="J54" s="15"/>
      <c r="K54" s="15"/>
      <c r="L54" s="15"/>
      <c r="M54" s="15"/>
    </row>
    <row r="55" spans="1:13" ht="17" thickBot="1" x14ac:dyDescent="0.25">
      <c r="A55" s="33" t="s">
        <v>419</v>
      </c>
      <c r="B55" s="14" t="s">
        <v>0</v>
      </c>
      <c r="C55" s="14" t="s">
        <v>7</v>
      </c>
      <c r="D55" s="14" t="s">
        <v>8</v>
      </c>
      <c r="E55" s="14" t="s">
        <v>9</v>
      </c>
      <c r="F55" s="14" t="s">
        <v>10</v>
      </c>
      <c r="G55" s="14" t="s">
        <v>201</v>
      </c>
      <c r="H55" s="46" t="s">
        <v>202</v>
      </c>
      <c r="I55" s="15"/>
      <c r="J55" s="15"/>
      <c r="K55" s="15"/>
      <c r="L55" s="15"/>
      <c r="M55" s="15"/>
    </row>
    <row r="56" spans="1:13" x14ac:dyDescent="0.2">
      <c r="A56" s="52" t="s">
        <v>320</v>
      </c>
      <c r="B56" s="17"/>
      <c r="C56" s="17"/>
      <c r="D56" s="17"/>
      <c r="E56" s="17"/>
      <c r="F56" s="17"/>
      <c r="G56" s="17"/>
      <c r="H56" s="35"/>
      <c r="I56" s="15"/>
      <c r="J56" s="15"/>
      <c r="K56" s="15"/>
      <c r="L56" s="15"/>
      <c r="M56" s="15"/>
    </row>
    <row r="57" spans="1:13" x14ac:dyDescent="0.2">
      <c r="A57" s="12"/>
      <c r="B57" s="17"/>
      <c r="C57" s="17"/>
      <c r="D57" s="17"/>
      <c r="E57" s="17"/>
      <c r="F57" s="17"/>
      <c r="G57" s="17"/>
      <c r="H57" s="36"/>
      <c r="I57" s="15"/>
      <c r="J57" s="15"/>
      <c r="K57" s="15"/>
      <c r="L57" s="15"/>
      <c r="M57" s="15"/>
    </row>
    <row r="58" spans="1:13" x14ac:dyDescent="0.2">
      <c r="A58" s="66" t="s">
        <v>4</v>
      </c>
      <c r="B58" s="17" t="e">
        <f>AVERAGE(B56)</f>
        <v>#DIV/0!</v>
      </c>
      <c r="C58" s="17" t="e">
        <f t="shared" ref="C58:H58" si="8">AVERAGE(C56)</f>
        <v>#DIV/0!</v>
      </c>
      <c r="D58" s="17" t="e">
        <f t="shared" si="8"/>
        <v>#DIV/0!</v>
      </c>
      <c r="E58" s="17" t="e">
        <f t="shared" si="8"/>
        <v>#DIV/0!</v>
      </c>
      <c r="F58" s="17" t="e">
        <f t="shared" si="8"/>
        <v>#DIV/0!</v>
      </c>
      <c r="G58" s="17" t="e">
        <f t="shared" si="8"/>
        <v>#DIV/0!</v>
      </c>
      <c r="H58" s="36" t="e">
        <f t="shared" si="8"/>
        <v>#DIV/0!</v>
      </c>
      <c r="I58" s="15"/>
      <c r="J58" s="15"/>
      <c r="K58" s="15"/>
      <c r="L58" s="15"/>
      <c r="M58" s="15"/>
    </row>
    <row r="59" spans="1:13" ht="17" thickBot="1" x14ac:dyDescent="0.25">
      <c r="A59" s="37" t="s">
        <v>5</v>
      </c>
      <c r="B59" s="39">
        <f>COUNT(B56)</f>
        <v>0</v>
      </c>
      <c r="C59" s="39">
        <f t="shared" ref="C59:H59" si="9">COUNT(C56)</f>
        <v>0</v>
      </c>
      <c r="D59" s="39">
        <f t="shared" si="9"/>
        <v>0</v>
      </c>
      <c r="E59" s="39">
        <f t="shared" si="9"/>
        <v>0</v>
      </c>
      <c r="F59" s="39">
        <f t="shared" si="9"/>
        <v>0</v>
      </c>
      <c r="G59" s="39">
        <f t="shared" si="9"/>
        <v>0</v>
      </c>
      <c r="H59" s="40">
        <f t="shared" si="9"/>
        <v>0</v>
      </c>
      <c r="I59" s="15"/>
      <c r="J59" s="15"/>
      <c r="K59" s="15"/>
      <c r="L59" s="15"/>
      <c r="M59" s="15"/>
    </row>
    <row r="60" spans="1:13" x14ac:dyDescent="0.2">
      <c r="A60" s="49"/>
      <c r="B60" s="17"/>
      <c r="C60" s="17"/>
      <c r="D60" s="17"/>
      <c r="E60" s="17"/>
      <c r="F60" s="17"/>
      <c r="G60" s="17"/>
      <c r="H60" s="17"/>
      <c r="I60" s="15"/>
      <c r="J60" s="15"/>
      <c r="K60" s="15"/>
      <c r="L60" s="15"/>
      <c r="M60" s="15"/>
    </row>
    <row r="61" spans="1:13" x14ac:dyDescent="0.2">
      <c r="A61" s="49"/>
      <c r="B61" s="17"/>
      <c r="C61" s="17"/>
      <c r="D61" s="17"/>
      <c r="E61" s="17"/>
      <c r="F61" s="17"/>
      <c r="G61" s="17"/>
      <c r="H61" s="17"/>
      <c r="I61" s="15"/>
      <c r="J61" s="15"/>
      <c r="K61" s="15"/>
      <c r="L61" s="15"/>
      <c r="M61" s="15"/>
    </row>
    <row r="62" spans="1:13" ht="17" thickBot="1" x14ac:dyDescent="0.25">
      <c r="A62" s="49"/>
      <c r="B62" s="17"/>
      <c r="C62" s="17"/>
      <c r="D62" s="17"/>
      <c r="E62" s="17"/>
      <c r="F62" s="17"/>
      <c r="G62" s="17"/>
      <c r="H62" s="17"/>
      <c r="I62" s="15"/>
      <c r="J62" s="15"/>
      <c r="K62" s="15"/>
      <c r="L62" s="15"/>
      <c r="M62" s="15"/>
    </row>
    <row r="63" spans="1:13" ht="17" thickBot="1" x14ac:dyDescent="0.25">
      <c r="A63" s="55" t="s">
        <v>200</v>
      </c>
      <c r="B63" s="14" t="s">
        <v>0</v>
      </c>
      <c r="C63" s="14" t="s">
        <v>7</v>
      </c>
      <c r="D63" s="14" t="s">
        <v>8</v>
      </c>
      <c r="E63" s="14" t="s">
        <v>9</v>
      </c>
      <c r="F63" s="14" t="s">
        <v>10</v>
      </c>
      <c r="G63" s="14" t="s">
        <v>201</v>
      </c>
      <c r="H63" s="46" t="s">
        <v>202</v>
      </c>
      <c r="I63" s="15"/>
      <c r="J63" s="15"/>
      <c r="K63" s="15"/>
      <c r="L63" s="15"/>
      <c r="M63" s="15"/>
    </row>
    <row r="64" spans="1:13" x14ac:dyDescent="0.2">
      <c r="A64" s="52" t="s">
        <v>321</v>
      </c>
      <c r="B64" s="17">
        <v>1.0429999999999999</v>
      </c>
      <c r="C64" s="17"/>
      <c r="D64" s="17">
        <v>0.71899999999999997</v>
      </c>
      <c r="E64" s="17">
        <v>119.28100000000001</v>
      </c>
      <c r="F64" s="17"/>
      <c r="G64" s="17"/>
      <c r="H64" s="35"/>
      <c r="I64" s="15"/>
      <c r="J64" s="15"/>
      <c r="K64" s="15"/>
      <c r="L64" s="15"/>
      <c r="M64" s="15"/>
    </row>
    <row r="65" spans="1:13" x14ac:dyDescent="0.2">
      <c r="A65" s="12" t="s">
        <v>322</v>
      </c>
      <c r="B65" s="17"/>
      <c r="C65" s="17"/>
      <c r="D65" s="17">
        <v>0.81899999999999995</v>
      </c>
      <c r="E65" s="17">
        <v>114.123</v>
      </c>
      <c r="F65" s="17"/>
      <c r="G65" s="17"/>
      <c r="H65" s="36"/>
      <c r="I65" s="15"/>
      <c r="J65" s="15"/>
      <c r="K65" s="15"/>
      <c r="L65" s="15"/>
      <c r="M65" s="15"/>
    </row>
    <row r="66" spans="1:13" x14ac:dyDescent="0.2">
      <c r="A66" s="12" t="s">
        <v>323</v>
      </c>
      <c r="B66" s="17"/>
      <c r="C66" s="17">
        <v>0.16</v>
      </c>
      <c r="D66" s="17"/>
      <c r="E66" s="17"/>
      <c r="F66" s="17">
        <v>0.32300000000000001</v>
      </c>
      <c r="G66" s="17"/>
      <c r="H66" s="36">
        <v>0.1847</v>
      </c>
      <c r="I66" s="15"/>
      <c r="J66" s="15"/>
      <c r="K66" s="15"/>
      <c r="L66" s="15"/>
      <c r="M66" s="15"/>
    </row>
    <row r="67" spans="1:13" x14ac:dyDescent="0.2">
      <c r="A67" s="12" t="s">
        <v>324</v>
      </c>
      <c r="B67" s="17"/>
      <c r="C67" s="17"/>
      <c r="D67" s="17"/>
      <c r="E67" s="17"/>
      <c r="F67" s="17">
        <v>0.28899999999999998</v>
      </c>
      <c r="G67" s="17"/>
      <c r="H67" s="36">
        <v>0.16109999999999999</v>
      </c>
      <c r="I67" s="15"/>
      <c r="J67" s="15"/>
      <c r="K67" s="15"/>
      <c r="L67" s="15"/>
      <c r="M67" s="15"/>
    </row>
    <row r="68" spans="1:13" x14ac:dyDescent="0.2">
      <c r="A68" s="12" t="s">
        <v>325</v>
      </c>
      <c r="B68" s="17">
        <v>1.071</v>
      </c>
      <c r="C68" s="17">
        <v>0.14799999999999999</v>
      </c>
      <c r="D68" s="17">
        <v>0.94199999999999995</v>
      </c>
      <c r="E68" s="17"/>
      <c r="F68" s="17">
        <v>0.33</v>
      </c>
      <c r="G68" s="17"/>
      <c r="H68" s="36">
        <v>0.18919999999999998</v>
      </c>
      <c r="I68" s="15"/>
      <c r="J68" s="15"/>
      <c r="K68" s="15"/>
      <c r="L68" s="15"/>
      <c r="M68" s="15"/>
    </row>
    <row r="69" spans="1:13" x14ac:dyDescent="0.2">
      <c r="A69" s="12" t="s">
        <v>326</v>
      </c>
      <c r="B69" s="17"/>
      <c r="C69" s="17">
        <v>0.14299999999999999</v>
      </c>
      <c r="D69" s="17"/>
      <c r="E69" s="17"/>
      <c r="F69" s="17">
        <v>0.317</v>
      </c>
      <c r="G69" s="17"/>
      <c r="H69" s="36">
        <v>0.2878</v>
      </c>
      <c r="I69" s="15"/>
      <c r="J69" s="15"/>
      <c r="K69" s="15"/>
      <c r="L69" s="15"/>
      <c r="M69" s="15"/>
    </row>
    <row r="70" spans="1:13" x14ac:dyDescent="0.2">
      <c r="A70" s="12" t="s">
        <v>327</v>
      </c>
      <c r="B70" s="17"/>
      <c r="C70" s="17">
        <v>0.14699999999999999</v>
      </c>
      <c r="D70" s="17"/>
      <c r="E70" s="17"/>
      <c r="F70" s="17"/>
      <c r="G70" s="17"/>
      <c r="H70" s="36"/>
      <c r="I70" s="15"/>
      <c r="J70" s="15"/>
      <c r="K70" s="15"/>
      <c r="L70" s="15"/>
      <c r="M70" s="15"/>
    </row>
    <row r="71" spans="1:13" x14ac:dyDescent="0.2">
      <c r="A71" s="12"/>
      <c r="B71" s="17"/>
      <c r="C71" s="17"/>
      <c r="D71" s="17"/>
      <c r="E71" s="17"/>
      <c r="F71" s="17"/>
      <c r="G71" s="17"/>
      <c r="H71" s="36"/>
      <c r="I71" s="15"/>
      <c r="J71" s="15"/>
      <c r="K71" s="15"/>
      <c r="L71" s="15"/>
      <c r="M71" s="15"/>
    </row>
    <row r="72" spans="1:13" x14ac:dyDescent="0.2">
      <c r="A72" s="12" t="s">
        <v>4</v>
      </c>
      <c r="B72" s="17">
        <f>AVERAGE(B64:B70)</f>
        <v>1.0569999999999999</v>
      </c>
      <c r="C72" s="17">
        <f t="shared" ref="C72:H72" si="10">AVERAGE(C64:C70)</f>
        <v>0.14949999999999999</v>
      </c>
      <c r="D72" s="17">
        <f t="shared" si="10"/>
        <v>0.82666666666666655</v>
      </c>
      <c r="E72" s="17">
        <f t="shared" si="10"/>
        <v>116.702</v>
      </c>
      <c r="F72" s="17">
        <f t="shared" si="10"/>
        <v>0.31474999999999997</v>
      </c>
      <c r="G72" s="17" t="e">
        <f t="shared" si="10"/>
        <v>#DIV/0!</v>
      </c>
      <c r="H72" s="36">
        <f t="shared" si="10"/>
        <v>0.20569999999999999</v>
      </c>
      <c r="I72" s="15"/>
      <c r="J72" s="15"/>
      <c r="K72" s="15"/>
      <c r="L72" s="15"/>
      <c r="M72" s="15"/>
    </row>
    <row r="73" spans="1:13" ht="17" thickBot="1" x14ac:dyDescent="0.25">
      <c r="A73" s="37" t="s">
        <v>5</v>
      </c>
      <c r="B73" s="39">
        <f>COUNT(B64:B70)</f>
        <v>2</v>
      </c>
      <c r="C73" s="39">
        <f t="shared" ref="C73:H73" si="11">COUNT(C64:C70)</f>
        <v>4</v>
      </c>
      <c r="D73" s="39">
        <f t="shared" si="11"/>
        <v>3</v>
      </c>
      <c r="E73" s="39">
        <f t="shared" si="11"/>
        <v>2</v>
      </c>
      <c r="F73" s="39">
        <f t="shared" si="11"/>
        <v>4</v>
      </c>
      <c r="G73" s="39">
        <f t="shared" si="11"/>
        <v>0</v>
      </c>
      <c r="H73" s="40">
        <f t="shared" si="11"/>
        <v>4</v>
      </c>
      <c r="I73" s="15"/>
      <c r="J73" s="15"/>
      <c r="K73" s="15"/>
      <c r="L73" s="15"/>
      <c r="M73" s="15"/>
    </row>
    <row r="74" spans="1:13" x14ac:dyDescent="0.2">
      <c r="A74" s="49"/>
      <c r="B74" s="17"/>
      <c r="C74" s="17"/>
      <c r="D74" s="17"/>
      <c r="E74" s="17"/>
      <c r="F74" s="17"/>
      <c r="G74" s="17"/>
      <c r="H74" s="17"/>
      <c r="I74" s="15"/>
      <c r="J74" s="15"/>
      <c r="K74" s="15"/>
      <c r="L74" s="15"/>
      <c r="M74" s="15"/>
    </row>
    <row r="75" spans="1:13" x14ac:dyDescent="0.2">
      <c r="A75" s="49"/>
      <c r="B75" s="17"/>
      <c r="C75" s="17"/>
      <c r="D75" s="17"/>
      <c r="E75" s="17"/>
      <c r="F75" s="17"/>
      <c r="G75" s="17"/>
      <c r="H75" s="17"/>
      <c r="I75" s="15"/>
      <c r="J75" s="15"/>
      <c r="K75" s="15"/>
      <c r="L75" s="15"/>
      <c r="M75" s="15"/>
    </row>
    <row r="76" spans="1:13" ht="17" thickBot="1" x14ac:dyDescent="0.25">
      <c r="A76" s="49"/>
      <c r="B76" s="17"/>
      <c r="C76" s="17"/>
      <c r="D76" s="17"/>
      <c r="E76" s="17"/>
      <c r="F76" s="17"/>
      <c r="G76" s="17"/>
      <c r="H76" s="17"/>
      <c r="I76" s="15"/>
      <c r="J76" s="15"/>
      <c r="K76" s="15"/>
      <c r="L76" s="15"/>
      <c r="M76" s="15"/>
    </row>
    <row r="77" spans="1:13" ht="17" thickBot="1" x14ac:dyDescent="0.25">
      <c r="A77" s="55" t="s">
        <v>293</v>
      </c>
      <c r="B77" s="14" t="s">
        <v>0</v>
      </c>
      <c r="C77" s="14" t="s">
        <v>7</v>
      </c>
      <c r="D77" s="14" t="s">
        <v>8</v>
      </c>
      <c r="E77" s="14" t="s">
        <v>9</v>
      </c>
      <c r="F77" s="14" t="s">
        <v>10</v>
      </c>
      <c r="G77" s="14" t="s">
        <v>201</v>
      </c>
      <c r="H77" s="46" t="s">
        <v>202</v>
      </c>
      <c r="I77" s="15"/>
      <c r="J77" s="15"/>
      <c r="K77" s="15"/>
      <c r="L77" s="15"/>
      <c r="M77" s="15"/>
    </row>
    <row r="78" spans="1:13" x14ac:dyDescent="0.2">
      <c r="A78" s="52" t="s">
        <v>328</v>
      </c>
      <c r="B78" s="17"/>
      <c r="C78" s="17">
        <v>0.17499999999999999</v>
      </c>
      <c r="D78" s="17" t="s">
        <v>417</v>
      </c>
      <c r="E78" s="17"/>
      <c r="F78" s="17">
        <v>0.375</v>
      </c>
      <c r="G78" s="17"/>
      <c r="H78" s="35">
        <v>0.14579999999999999</v>
      </c>
      <c r="I78" s="15"/>
      <c r="J78" s="15"/>
      <c r="K78" s="15"/>
      <c r="L78" s="15"/>
      <c r="M78" s="15"/>
    </row>
    <row r="79" spans="1:13" x14ac:dyDescent="0.2">
      <c r="A79" s="12" t="s">
        <v>329</v>
      </c>
      <c r="B79" s="17"/>
      <c r="C79" s="17"/>
      <c r="D79" s="17">
        <v>1.1879999999999999</v>
      </c>
      <c r="E79" s="17">
        <v>109.511</v>
      </c>
      <c r="F79" s="17"/>
      <c r="G79" s="17"/>
      <c r="H79" s="36"/>
      <c r="I79" s="15"/>
      <c r="J79" s="15"/>
      <c r="K79" s="15"/>
      <c r="L79" s="15"/>
      <c r="M79" s="15"/>
    </row>
    <row r="80" spans="1:13" x14ac:dyDescent="0.2">
      <c r="A80" s="12" t="s">
        <v>330</v>
      </c>
      <c r="B80" s="17">
        <v>1.4830000000000001</v>
      </c>
      <c r="C80" s="17"/>
      <c r="D80" s="17">
        <v>1.0900000000000001</v>
      </c>
      <c r="E80" s="17">
        <v>116.131</v>
      </c>
      <c r="F80" s="17"/>
      <c r="G80" s="17"/>
      <c r="H80" s="36"/>
      <c r="I80" s="15"/>
      <c r="J80" s="15"/>
      <c r="K80" s="15"/>
      <c r="L80" s="15"/>
      <c r="M80" s="15"/>
    </row>
    <row r="81" spans="1:13" x14ac:dyDescent="0.2">
      <c r="A81" s="12" t="s">
        <v>331</v>
      </c>
      <c r="B81" s="17"/>
      <c r="C81" s="17"/>
      <c r="D81" s="17">
        <v>1.028</v>
      </c>
      <c r="E81" s="17">
        <v>119.253</v>
      </c>
      <c r="F81" s="17"/>
      <c r="G81" s="17"/>
      <c r="H81" s="36"/>
      <c r="I81" s="15"/>
      <c r="J81" s="15"/>
      <c r="K81" s="15"/>
      <c r="L81" s="15"/>
      <c r="M81" s="15"/>
    </row>
    <row r="82" spans="1:13" x14ac:dyDescent="0.2">
      <c r="A82" s="12" t="s">
        <v>332</v>
      </c>
      <c r="B82" s="17">
        <v>1.427</v>
      </c>
      <c r="C82" s="17">
        <v>0.184</v>
      </c>
      <c r="D82" s="17">
        <v>1.171</v>
      </c>
      <c r="E82" s="17"/>
      <c r="F82" s="17"/>
      <c r="G82" s="17"/>
      <c r="H82" s="36"/>
      <c r="I82" s="15"/>
      <c r="J82" s="15"/>
      <c r="K82" s="15"/>
      <c r="L82" s="15"/>
      <c r="M82" s="15"/>
    </row>
    <row r="83" spans="1:13" x14ac:dyDescent="0.2">
      <c r="A83" s="12" t="s">
        <v>333</v>
      </c>
      <c r="B83" s="17">
        <v>1.4159999999999999</v>
      </c>
      <c r="C83" s="17"/>
      <c r="D83" s="17">
        <v>1.073</v>
      </c>
      <c r="E83" s="17"/>
      <c r="F83" s="17"/>
      <c r="G83" s="17"/>
      <c r="H83" s="36"/>
      <c r="I83" s="15"/>
      <c r="J83" s="15"/>
      <c r="K83" s="15"/>
      <c r="L83" s="15"/>
      <c r="M83" s="15"/>
    </row>
    <row r="84" spans="1:13" x14ac:dyDescent="0.2">
      <c r="A84" s="12" t="s">
        <v>334</v>
      </c>
      <c r="B84" s="17">
        <v>1.423</v>
      </c>
      <c r="C84" s="17"/>
      <c r="D84" s="17">
        <v>1.0780000000000001</v>
      </c>
      <c r="E84" s="17">
        <v>117.22499999999999</v>
      </c>
      <c r="F84" s="17"/>
      <c r="G84" s="17"/>
      <c r="H84" s="36"/>
      <c r="I84" s="15"/>
      <c r="J84" s="15"/>
      <c r="K84" s="15"/>
      <c r="L84" s="15"/>
      <c r="M84" s="15"/>
    </row>
    <row r="85" spans="1:13" x14ac:dyDescent="0.2">
      <c r="A85" s="12" t="s">
        <v>335</v>
      </c>
      <c r="B85" s="17">
        <v>1.464</v>
      </c>
      <c r="C85" s="17"/>
      <c r="D85" s="17">
        <v>1.0409999999999999</v>
      </c>
      <c r="E85" s="17"/>
      <c r="F85" s="17">
        <v>0.39900000000000002</v>
      </c>
      <c r="G85" s="17"/>
      <c r="H85" s="36">
        <v>0.02</v>
      </c>
      <c r="I85" s="15"/>
      <c r="J85" s="15"/>
      <c r="K85" s="15"/>
      <c r="L85" s="15"/>
      <c r="M85" s="15"/>
    </row>
    <row r="86" spans="1:13" x14ac:dyDescent="0.2">
      <c r="A86" s="12" t="s">
        <v>336</v>
      </c>
      <c r="B86" s="17">
        <v>1.4630000000000001</v>
      </c>
      <c r="C86" s="17"/>
      <c r="D86" s="17">
        <v>1.048</v>
      </c>
      <c r="E86" s="17"/>
      <c r="F86" s="17">
        <v>0.39500000000000002</v>
      </c>
      <c r="G86" s="17"/>
      <c r="H86" s="36">
        <v>0.1777</v>
      </c>
      <c r="I86" s="15"/>
      <c r="J86" s="15"/>
      <c r="K86" s="15"/>
      <c r="L86" s="15"/>
      <c r="M86" s="15"/>
    </row>
    <row r="87" spans="1:13" x14ac:dyDescent="0.2">
      <c r="A87" s="12" t="s">
        <v>337</v>
      </c>
      <c r="B87" s="17">
        <v>1.484</v>
      </c>
      <c r="C87" s="17">
        <v>0.191</v>
      </c>
      <c r="D87" s="17">
        <v>1.2509999999999999</v>
      </c>
      <c r="E87" s="17"/>
      <c r="F87" s="17">
        <v>0.443</v>
      </c>
      <c r="G87" s="17"/>
      <c r="H87" s="36"/>
      <c r="I87" s="15"/>
      <c r="J87" s="15"/>
      <c r="K87" s="15"/>
      <c r="L87" s="15"/>
      <c r="M87" s="15"/>
    </row>
    <row r="88" spans="1:13" x14ac:dyDescent="0.2">
      <c r="A88" s="12" t="s">
        <v>338</v>
      </c>
      <c r="B88" s="17">
        <v>1.4259999999999999</v>
      </c>
      <c r="C88" s="17"/>
      <c r="D88" s="17">
        <v>1.0680000000000001</v>
      </c>
      <c r="E88" s="17"/>
      <c r="F88" s="17"/>
      <c r="G88" s="17"/>
      <c r="H88" s="36"/>
      <c r="I88" s="15"/>
      <c r="J88" s="15"/>
      <c r="K88" s="15"/>
      <c r="L88" s="15"/>
      <c r="M88" s="15"/>
    </row>
    <row r="89" spans="1:13" x14ac:dyDescent="0.2">
      <c r="A89" s="12" t="s">
        <v>339</v>
      </c>
      <c r="B89" s="17">
        <v>1.3939999999999999</v>
      </c>
      <c r="C89" s="17">
        <v>0.16300000000000001</v>
      </c>
      <c r="D89" s="17">
        <v>1.109</v>
      </c>
      <c r="E89" s="17">
        <v>116.042</v>
      </c>
      <c r="F89" s="17">
        <v>0.39800000000000002</v>
      </c>
      <c r="G89" s="17"/>
      <c r="H89" s="36">
        <v>0.35870000000000002</v>
      </c>
      <c r="I89" s="15"/>
      <c r="J89" s="15"/>
      <c r="K89" s="15"/>
      <c r="L89" s="15"/>
      <c r="M89" s="15"/>
    </row>
    <row r="90" spans="1:13" x14ac:dyDescent="0.2">
      <c r="A90" s="12" t="s">
        <v>340</v>
      </c>
      <c r="B90" s="17">
        <v>1.389</v>
      </c>
      <c r="C90" s="17">
        <v>0.17699999999999999</v>
      </c>
      <c r="D90" s="17">
        <v>1.077</v>
      </c>
      <c r="E90" s="17"/>
      <c r="F90" s="17">
        <v>0.38500000000000001</v>
      </c>
      <c r="G90" s="17"/>
      <c r="H90" s="36">
        <v>7.5899999999999995E-2</v>
      </c>
      <c r="I90" s="15"/>
      <c r="J90" s="15"/>
      <c r="K90" s="15"/>
      <c r="L90" s="15"/>
      <c r="M90" s="15"/>
    </row>
    <row r="91" spans="1:13" x14ac:dyDescent="0.2">
      <c r="A91" s="12" t="s">
        <v>341</v>
      </c>
      <c r="B91" s="17"/>
      <c r="C91" s="17"/>
      <c r="D91" s="17">
        <v>0.99</v>
      </c>
      <c r="E91" s="17">
        <v>114.44199999999999</v>
      </c>
      <c r="F91" s="17"/>
      <c r="G91" s="17"/>
      <c r="H91" s="36"/>
      <c r="I91" s="15"/>
      <c r="J91" s="15"/>
      <c r="K91" s="15"/>
      <c r="L91" s="15"/>
      <c r="M91" s="15"/>
    </row>
    <row r="92" spans="1:13" x14ac:dyDescent="0.2">
      <c r="A92" s="12" t="s">
        <v>342</v>
      </c>
      <c r="B92" s="17"/>
      <c r="C92" s="17">
        <v>0.185</v>
      </c>
      <c r="D92" s="17"/>
      <c r="E92" s="17"/>
      <c r="F92" s="17"/>
      <c r="G92" s="17"/>
      <c r="H92" s="36"/>
      <c r="I92" s="15"/>
      <c r="J92" s="15"/>
      <c r="K92" s="15"/>
      <c r="L92" s="15"/>
      <c r="M92" s="15"/>
    </row>
    <row r="93" spans="1:13" x14ac:dyDescent="0.2">
      <c r="A93" s="12" t="s">
        <v>343</v>
      </c>
      <c r="B93" s="17"/>
      <c r="C93" s="17">
        <v>0.18</v>
      </c>
      <c r="D93" s="17"/>
      <c r="E93" s="17"/>
      <c r="F93" s="17"/>
      <c r="G93" s="17"/>
      <c r="H93" s="36"/>
      <c r="I93" s="15"/>
      <c r="J93" s="15"/>
      <c r="K93" s="15"/>
      <c r="L93" s="15"/>
      <c r="M93" s="15"/>
    </row>
    <row r="94" spans="1:13" x14ac:dyDescent="0.2">
      <c r="A94" s="12" t="s">
        <v>344</v>
      </c>
      <c r="B94" s="17">
        <v>1.361</v>
      </c>
      <c r="C94" s="17">
        <v>0.17199999999999999</v>
      </c>
      <c r="D94" s="17">
        <v>1.0409999999999999</v>
      </c>
      <c r="E94" s="17">
        <v>118.193</v>
      </c>
      <c r="F94" s="17">
        <v>0.39500000000000002</v>
      </c>
      <c r="G94" s="17"/>
      <c r="H94" s="36">
        <v>9.5699999999999993E-2</v>
      </c>
      <c r="I94" s="15"/>
      <c r="J94" s="15"/>
      <c r="K94" s="15"/>
      <c r="L94" s="15"/>
      <c r="M94" s="15"/>
    </row>
    <row r="95" spans="1:13" x14ac:dyDescent="0.2">
      <c r="A95" s="12"/>
      <c r="B95" s="17"/>
      <c r="C95" s="17"/>
      <c r="D95" s="17"/>
      <c r="E95" s="17"/>
      <c r="F95" s="17"/>
      <c r="G95" s="17"/>
      <c r="H95" s="36"/>
      <c r="I95" s="15"/>
      <c r="J95" s="15"/>
      <c r="K95" s="15"/>
      <c r="L95" s="15"/>
      <c r="M95" s="15"/>
    </row>
    <row r="96" spans="1:13" x14ac:dyDescent="0.2">
      <c r="A96" s="12" t="s">
        <v>4</v>
      </c>
      <c r="B96" s="17">
        <f>AVERAGE(B78:B94)</f>
        <v>1.4300000000000002</v>
      </c>
      <c r="C96" s="17">
        <f t="shared" ref="C96:G96" si="12">AVERAGE(C78:C94)</f>
        <v>0.17837500000000001</v>
      </c>
      <c r="D96" s="17">
        <f t="shared" si="12"/>
        <v>1.0894999999999999</v>
      </c>
      <c r="E96" s="17">
        <f t="shared" si="12"/>
        <v>115.82814285714286</v>
      </c>
      <c r="F96" s="17">
        <f t="shared" si="12"/>
        <v>0.39857142857142863</v>
      </c>
      <c r="G96" s="17" t="e">
        <f t="shared" si="12"/>
        <v>#DIV/0!</v>
      </c>
      <c r="H96" s="36">
        <f>AVERAGE(H78:H94)</f>
        <v>0.14563333333333331</v>
      </c>
      <c r="I96" s="15"/>
      <c r="J96" s="15"/>
      <c r="K96" s="15"/>
      <c r="L96" s="15"/>
      <c r="M96" s="15"/>
    </row>
    <row r="97" spans="1:13" ht="17" thickBot="1" x14ac:dyDescent="0.25">
      <c r="A97" s="37" t="s">
        <v>5</v>
      </c>
      <c r="B97" s="39">
        <f>COUNT(B78:B94)</f>
        <v>11</v>
      </c>
      <c r="C97" s="39">
        <f t="shared" ref="C97:H97" si="13">COUNT(C78:C94)</f>
        <v>8</v>
      </c>
      <c r="D97" s="39">
        <f t="shared" si="13"/>
        <v>14</v>
      </c>
      <c r="E97" s="39">
        <f t="shared" si="13"/>
        <v>7</v>
      </c>
      <c r="F97" s="39">
        <f t="shared" si="13"/>
        <v>7</v>
      </c>
      <c r="G97" s="39">
        <f t="shared" si="13"/>
        <v>0</v>
      </c>
      <c r="H97" s="40">
        <f t="shared" si="13"/>
        <v>6</v>
      </c>
      <c r="I97" s="15"/>
      <c r="J97" s="15"/>
      <c r="K97" s="15"/>
      <c r="L97" s="15"/>
      <c r="M97" s="15"/>
    </row>
    <row r="98" spans="1:13" x14ac:dyDescent="0.2">
      <c r="A98" s="49"/>
      <c r="B98" s="17"/>
      <c r="C98" s="17"/>
      <c r="D98" s="17"/>
      <c r="E98" s="17"/>
      <c r="F98" s="17"/>
      <c r="G98" s="17"/>
      <c r="H98" s="17"/>
      <c r="I98" s="15"/>
      <c r="J98" s="15"/>
      <c r="K98" s="15"/>
      <c r="L98" s="15"/>
      <c r="M98" s="15"/>
    </row>
    <row r="99" spans="1:13" x14ac:dyDescent="0.2">
      <c r="A99" s="49"/>
      <c r="B99" s="17"/>
      <c r="C99" s="17"/>
      <c r="D99" s="17"/>
      <c r="E99" s="17"/>
      <c r="F99" s="17"/>
      <c r="G99" s="17"/>
      <c r="H99" s="17"/>
      <c r="I99" s="15"/>
      <c r="J99" s="15"/>
      <c r="K99" s="15"/>
      <c r="L99" s="15"/>
      <c r="M99" s="15"/>
    </row>
    <row r="100" spans="1:13" ht="17" thickBot="1" x14ac:dyDescent="0.25">
      <c r="A100" s="49"/>
      <c r="B100" s="17"/>
      <c r="C100" s="17"/>
      <c r="D100" s="17"/>
      <c r="E100" s="17"/>
      <c r="F100" s="17"/>
      <c r="G100" s="17"/>
      <c r="H100" s="17"/>
      <c r="I100" s="15"/>
      <c r="J100" s="15"/>
      <c r="K100" s="15"/>
      <c r="L100" s="15"/>
      <c r="M100" s="15"/>
    </row>
    <row r="101" spans="1:13" ht="17" thickBot="1" x14ac:dyDescent="0.25">
      <c r="A101" s="55" t="s">
        <v>295</v>
      </c>
      <c r="B101" s="14" t="s">
        <v>0</v>
      </c>
      <c r="C101" s="14" t="s">
        <v>7</v>
      </c>
      <c r="D101" s="14" t="s">
        <v>8</v>
      </c>
      <c r="E101" s="14" t="s">
        <v>9</v>
      </c>
      <c r="F101" s="14" t="s">
        <v>10</v>
      </c>
      <c r="G101" s="14" t="s">
        <v>201</v>
      </c>
      <c r="H101" s="46" t="s">
        <v>202</v>
      </c>
      <c r="I101" s="15"/>
      <c r="J101" s="15"/>
      <c r="K101" s="15"/>
      <c r="L101" s="15"/>
      <c r="M101" s="15"/>
    </row>
    <row r="102" spans="1:13" x14ac:dyDescent="0.2">
      <c r="A102" s="52" t="s">
        <v>345</v>
      </c>
      <c r="B102" s="17">
        <v>1.613</v>
      </c>
      <c r="C102" s="17">
        <v>0.192</v>
      </c>
      <c r="D102" s="17"/>
      <c r="E102" s="17">
        <v>115.982</v>
      </c>
      <c r="F102" s="17">
        <v>0.55100000000000005</v>
      </c>
      <c r="G102" s="17"/>
      <c r="H102" s="35">
        <v>0.28220000000000001</v>
      </c>
      <c r="I102" s="15"/>
      <c r="J102" s="15"/>
      <c r="K102" s="15"/>
      <c r="L102" s="15"/>
      <c r="M102" s="15"/>
    </row>
    <row r="103" spans="1:13" x14ac:dyDescent="0.2">
      <c r="A103" s="12" t="s">
        <v>346</v>
      </c>
      <c r="B103" s="17">
        <v>1.4930000000000001</v>
      </c>
      <c r="C103" s="17"/>
      <c r="D103" s="17">
        <v>1.206</v>
      </c>
      <c r="E103" s="17"/>
      <c r="F103" s="17"/>
      <c r="G103" s="17"/>
      <c r="H103" s="36"/>
      <c r="I103" s="15"/>
      <c r="J103" s="15"/>
      <c r="K103" s="15"/>
      <c r="L103" s="15"/>
      <c r="M103" s="15"/>
    </row>
    <row r="104" spans="1:13" x14ac:dyDescent="0.2">
      <c r="A104" s="12" t="s">
        <v>347</v>
      </c>
      <c r="B104" s="17"/>
      <c r="C104" s="17">
        <v>0.19800000000000001</v>
      </c>
      <c r="D104" s="17"/>
      <c r="E104" s="17"/>
      <c r="F104" s="17">
        <v>0.52400000000000002</v>
      </c>
      <c r="G104" s="17"/>
      <c r="H104" s="36">
        <v>0.1903</v>
      </c>
      <c r="I104" s="15"/>
      <c r="J104" s="15"/>
      <c r="K104" s="15"/>
      <c r="L104" s="15"/>
      <c r="M104" s="15"/>
    </row>
    <row r="105" spans="1:13" x14ac:dyDescent="0.2">
      <c r="A105" s="12" t="s">
        <v>348</v>
      </c>
      <c r="B105" s="17"/>
      <c r="C105" s="17">
        <v>0.17699999999999999</v>
      </c>
      <c r="D105" s="17"/>
      <c r="E105" s="17"/>
      <c r="F105" s="17"/>
      <c r="G105" s="17"/>
      <c r="H105" s="36"/>
      <c r="I105" s="15"/>
      <c r="J105" s="15"/>
      <c r="K105" s="15"/>
      <c r="L105" s="15"/>
      <c r="M105" s="15"/>
    </row>
    <row r="106" spans="1:13" x14ac:dyDescent="0.2">
      <c r="A106" s="12" t="s">
        <v>349</v>
      </c>
      <c r="B106" s="17"/>
      <c r="C106" s="17">
        <v>0.20399999999999999</v>
      </c>
      <c r="D106" s="17"/>
      <c r="E106" s="17"/>
      <c r="F106" s="17"/>
      <c r="G106" s="17"/>
      <c r="H106" s="36"/>
      <c r="I106" s="15"/>
      <c r="J106" s="15"/>
      <c r="K106" s="15"/>
      <c r="L106" s="15"/>
      <c r="M106" s="15"/>
    </row>
    <row r="107" spans="1:13" x14ac:dyDescent="0.2">
      <c r="A107" s="12" t="s">
        <v>350</v>
      </c>
      <c r="B107" s="17"/>
      <c r="C107" s="17">
        <v>0.2</v>
      </c>
      <c r="D107" s="17"/>
      <c r="E107" s="17"/>
      <c r="F107" s="17">
        <v>0.48499999999999999</v>
      </c>
      <c r="G107" s="17"/>
      <c r="H107" s="36"/>
      <c r="I107" s="15"/>
      <c r="J107" s="15"/>
      <c r="K107" s="15"/>
      <c r="L107" s="15"/>
      <c r="M107" s="15"/>
    </row>
    <row r="108" spans="1:13" x14ac:dyDescent="0.2">
      <c r="A108" s="12" t="s">
        <v>351</v>
      </c>
      <c r="B108" s="17"/>
      <c r="C108" s="17">
        <v>0.19400000000000001</v>
      </c>
      <c r="D108" s="17"/>
      <c r="E108" s="17"/>
      <c r="F108" s="17">
        <v>0.40400000000000003</v>
      </c>
      <c r="G108" s="17"/>
      <c r="H108" s="36"/>
      <c r="I108" s="15"/>
      <c r="J108" s="15"/>
      <c r="K108" s="15"/>
      <c r="L108" s="15"/>
      <c r="M108" s="15"/>
    </row>
    <row r="109" spans="1:13" x14ac:dyDescent="0.2">
      <c r="A109" s="12" t="s">
        <v>352</v>
      </c>
      <c r="B109" s="17"/>
      <c r="C109" s="17">
        <v>0.17899999999999999</v>
      </c>
      <c r="D109" s="17"/>
      <c r="E109" s="17"/>
      <c r="F109" s="17">
        <v>0.46600000000000003</v>
      </c>
      <c r="G109" s="17"/>
      <c r="H109" s="36">
        <v>0.19790000000000002</v>
      </c>
      <c r="I109" s="15"/>
      <c r="J109" s="15"/>
      <c r="K109" s="15"/>
      <c r="L109" s="15"/>
      <c r="M109" s="15"/>
    </row>
    <row r="110" spans="1:13" x14ac:dyDescent="0.2">
      <c r="A110" s="12" t="s">
        <v>353</v>
      </c>
      <c r="B110" s="17">
        <v>1.4710000000000001</v>
      </c>
      <c r="C110" s="17"/>
      <c r="D110" s="17">
        <v>1.159</v>
      </c>
      <c r="E110" s="17">
        <v>113.881</v>
      </c>
      <c r="F110" s="17"/>
      <c r="G110" s="17"/>
      <c r="H110" s="36"/>
      <c r="I110" s="15"/>
      <c r="J110" s="15"/>
      <c r="K110" s="15"/>
      <c r="L110" s="15"/>
      <c r="M110" s="15"/>
    </row>
    <row r="111" spans="1:13" x14ac:dyDescent="0.2">
      <c r="A111" s="12" t="s">
        <v>354</v>
      </c>
      <c r="B111" s="17"/>
      <c r="C111" s="17">
        <v>0.19600000000000001</v>
      </c>
      <c r="D111" s="17"/>
      <c r="E111" s="17"/>
      <c r="F111" s="17">
        <v>0.42099999999999999</v>
      </c>
      <c r="G111" s="17"/>
      <c r="H111" s="36">
        <v>0.25539999999999996</v>
      </c>
      <c r="I111" s="15"/>
      <c r="J111" s="15"/>
      <c r="K111" s="15"/>
      <c r="L111" s="15"/>
      <c r="M111" s="15"/>
    </row>
    <row r="112" spans="1:13" x14ac:dyDescent="0.2">
      <c r="A112" s="12" t="s">
        <v>355</v>
      </c>
      <c r="B112" s="17"/>
      <c r="C112" s="17">
        <v>0.192</v>
      </c>
      <c r="D112" s="17"/>
      <c r="E112" s="17"/>
      <c r="F112" s="17">
        <v>0.42</v>
      </c>
      <c r="G112" s="17"/>
      <c r="H112" s="36">
        <v>0.19890000000000002</v>
      </c>
      <c r="I112" s="15"/>
      <c r="J112" s="15"/>
      <c r="K112" s="15"/>
      <c r="L112" s="15"/>
      <c r="M112" s="15"/>
    </row>
    <row r="113" spans="1:13" x14ac:dyDescent="0.2">
      <c r="A113" s="12" t="s">
        <v>356</v>
      </c>
      <c r="B113" s="17"/>
      <c r="C113" s="17"/>
      <c r="D113" s="17"/>
      <c r="E113" s="17"/>
      <c r="F113" s="17"/>
      <c r="G113" s="17"/>
      <c r="H113" s="36"/>
      <c r="I113" s="15"/>
      <c r="J113" s="15"/>
      <c r="K113" s="15"/>
      <c r="L113" s="15"/>
      <c r="M113" s="15"/>
    </row>
    <row r="114" spans="1:13" x14ac:dyDescent="0.2">
      <c r="A114" s="12"/>
      <c r="B114" s="17"/>
      <c r="C114" s="17"/>
      <c r="D114" s="17"/>
      <c r="E114" s="17"/>
      <c r="F114" s="17"/>
      <c r="G114" s="17"/>
      <c r="H114" s="36"/>
      <c r="I114" s="15"/>
      <c r="J114" s="15"/>
      <c r="K114" s="15"/>
      <c r="L114" s="15"/>
      <c r="M114" s="15"/>
    </row>
    <row r="115" spans="1:13" x14ac:dyDescent="0.2">
      <c r="A115" s="12" t="s">
        <v>4</v>
      </c>
      <c r="B115" s="17">
        <f>AVERAGE(B102:B113)</f>
        <v>1.5256666666666667</v>
      </c>
      <c r="C115" s="17">
        <f t="shared" ref="C115:G115" si="14">AVERAGE(C102:C113)</f>
        <v>0.19244444444444442</v>
      </c>
      <c r="D115" s="17">
        <f t="shared" si="14"/>
        <v>1.1825000000000001</v>
      </c>
      <c r="E115" s="17">
        <f t="shared" si="14"/>
        <v>114.9315</v>
      </c>
      <c r="F115" s="17">
        <f t="shared" si="14"/>
        <v>0.46728571428571425</v>
      </c>
      <c r="G115" s="17" t="e">
        <f t="shared" si="14"/>
        <v>#DIV/0!</v>
      </c>
      <c r="H115" s="36">
        <f>AVERAGE(H102:H113)</f>
        <v>0.22494</v>
      </c>
      <c r="I115" s="15"/>
      <c r="J115" s="15"/>
      <c r="K115" s="15"/>
      <c r="L115" s="15"/>
      <c r="M115" s="15"/>
    </row>
    <row r="116" spans="1:13" ht="17" thickBot="1" x14ac:dyDescent="0.25">
      <c r="A116" s="37" t="s">
        <v>5</v>
      </c>
      <c r="B116" s="39">
        <f>COUNT(B102:B113)</f>
        <v>3</v>
      </c>
      <c r="C116" s="39">
        <f t="shared" ref="C116:H116" si="15">COUNT(C102:C113)</f>
        <v>9</v>
      </c>
      <c r="D116" s="39">
        <f t="shared" si="15"/>
        <v>2</v>
      </c>
      <c r="E116" s="39">
        <f t="shared" si="15"/>
        <v>2</v>
      </c>
      <c r="F116" s="39">
        <f t="shared" si="15"/>
        <v>7</v>
      </c>
      <c r="G116" s="39">
        <f t="shared" si="15"/>
        <v>0</v>
      </c>
      <c r="H116" s="40">
        <f t="shared" si="15"/>
        <v>5</v>
      </c>
      <c r="I116" s="15"/>
      <c r="J116" s="15"/>
      <c r="K116" s="15"/>
      <c r="L116" s="15"/>
      <c r="M116" s="15"/>
    </row>
    <row r="117" spans="1:13" x14ac:dyDescent="0.2">
      <c r="A117" s="49"/>
      <c r="B117" s="17"/>
      <c r="C117" s="17"/>
      <c r="D117" s="17"/>
      <c r="E117" s="17"/>
      <c r="F117" s="17"/>
      <c r="G117" s="17"/>
      <c r="H117" s="17"/>
      <c r="I117" s="15"/>
      <c r="J117" s="15"/>
      <c r="K117" s="15"/>
      <c r="L117" s="15"/>
      <c r="M117" s="15"/>
    </row>
    <row r="118" spans="1:13" x14ac:dyDescent="0.2">
      <c r="A118" s="49"/>
      <c r="B118" s="17"/>
      <c r="C118" s="17"/>
      <c r="D118" s="17"/>
      <c r="E118" s="17"/>
      <c r="F118" s="17"/>
      <c r="G118" s="17"/>
      <c r="H118" s="17"/>
      <c r="I118" s="15"/>
      <c r="J118" s="15"/>
      <c r="K118" s="15"/>
      <c r="L118" s="15"/>
      <c r="M118" s="15"/>
    </row>
    <row r="119" spans="1:13" ht="17" thickBot="1" x14ac:dyDescent="0.25">
      <c r="A119" s="49"/>
      <c r="B119" s="17"/>
      <c r="C119" s="17"/>
      <c r="D119" s="17"/>
      <c r="E119" s="17"/>
      <c r="F119" s="17"/>
      <c r="G119" s="17"/>
      <c r="H119" s="17"/>
      <c r="I119" s="15"/>
      <c r="J119" s="15"/>
      <c r="K119" s="15"/>
      <c r="L119" s="15"/>
      <c r="M119" s="15"/>
    </row>
    <row r="120" spans="1:13" ht="17" thickBot="1" x14ac:dyDescent="0.25">
      <c r="A120" s="33" t="s">
        <v>418</v>
      </c>
      <c r="B120" s="14" t="s">
        <v>0</v>
      </c>
      <c r="C120" s="14" t="s">
        <v>7</v>
      </c>
      <c r="D120" s="14" t="s">
        <v>8</v>
      </c>
      <c r="E120" s="14" t="s">
        <v>9</v>
      </c>
      <c r="F120" s="14" t="s">
        <v>10</v>
      </c>
      <c r="G120" s="14" t="s">
        <v>201</v>
      </c>
      <c r="H120" s="46" t="s">
        <v>202</v>
      </c>
      <c r="I120" s="15"/>
      <c r="J120" s="15"/>
      <c r="K120" s="15"/>
      <c r="L120" s="15"/>
      <c r="M120" s="15"/>
    </row>
    <row r="121" spans="1:13" x14ac:dyDescent="0.2">
      <c r="A121" s="52" t="s">
        <v>357</v>
      </c>
      <c r="B121" s="17"/>
      <c r="C121" s="17">
        <v>0.21</v>
      </c>
      <c r="D121" s="17"/>
      <c r="E121" s="17"/>
      <c r="F121" s="17">
        <v>0.59099999999999997</v>
      </c>
      <c r="G121" s="17"/>
      <c r="H121" s="35">
        <v>0.22739999999999999</v>
      </c>
      <c r="I121" s="15"/>
      <c r="J121" s="15"/>
      <c r="K121" s="15"/>
      <c r="L121" s="15"/>
      <c r="M121" s="15"/>
    </row>
    <row r="122" spans="1:13" x14ac:dyDescent="0.2">
      <c r="A122" s="12" t="s">
        <v>358</v>
      </c>
      <c r="B122" s="17">
        <v>1.6020000000000001</v>
      </c>
      <c r="C122" s="17">
        <v>0.187</v>
      </c>
      <c r="D122" s="17">
        <v>1.373</v>
      </c>
      <c r="E122" s="17">
        <v>113.035</v>
      </c>
      <c r="F122" s="17">
        <v>0.50900000000000001</v>
      </c>
      <c r="G122" s="17"/>
      <c r="H122" s="36">
        <v>0.1711</v>
      </c>
      <c r="I122" s="15"/>
      <c r="J122" s="15"/>
      <c r="K122" s="15"/>
      <c r="L122" s="15"/>
      <c r="M122" s="15"/>
    </row>
    <row r="123" spans="1:13" x14ac:dyDescent="0.2">
      <c r="A123" s="12" t="s">
        <v>359</v>
      </c>
      <c r="B123" s="17"/>
      <c r="C123" s="17">
        <v>0.23599999999999999</v>
      </c>
      <c r="D123" s="17"/>
      <c r="E123" s="17"/>
      <c r="F123" s="17">
        <v>0.69299999999999995</v>
      </c>
      <c r="G123" s="17"/>
      <c r="H123" s="36">
        <v>0.37709999999999999</v>
      </c>
      <c r="I123" s="15"/>
      <c r="J123" s="15"/>
      <c r="K123" s="15"/>
      <c r="L123" s="15"/>
      <c r="M123" s="15"/>
    </row>
    <row r="124" spans="1:13" x14ac:dyDescent="0.2">
      <c r="A124" s="12" t="s">
        <v>360</v>
      </c>
      <c r="B124" s="17"/>
      <c r="C124" s="17">
        <v>0.224</v>
      </c>
      <c r="D124" s="17"/>
      <c r="E124" s="17"/>
      <c r="F124" s="17">
        <v>0.56799999999999995</v>
      </c>
      <c r="G124" s="17"/>
      <c r="H124" s="36">
        <v>0.24479999999999999</v>
      </c>
      <c r="I124" s="15"/>
      <c r="J124" s="15"/>
      <c r="K124" s="15"/>
      <c r="L124" s="15"/>
      <c r="M124" s="15"/>
    </row>
    <row r="125" spans="1:13" x14ac:dyDescent="0.2">
      <c r="A125" s="12" t="s">
        <v>361</v>
      </c>
      <c r="B125" s="17"/>
      <c r="C125" s="17">
        <v>0.192</v>
      </c>
      <c r="D125" s="17"/>
      <c r="E125" s="17"/>
      <c r="F125" s="17">
        <v>0.60099999999999998</v>
      </c>
      <c r="G125" s="17"/>
      <c r="H125" s="36">
        <v>0.27139999999999997</v>
      </c>
      <c r="I125" s="15"/>
      <c r="J125" s="15"/>
      <c r="K125" s="15"/>
      <c r="L125" s="15"/>
      <c r="M125" s="15"/>
    </row>
    <row r="126" spans="1:13" x14ac:dyDescent="0.2">
      <c r="A126" s="12" t="s">
        <v>362</v>
      </c>
      <c r="B126" s="17"/>
      <c r="C126" s="17">
        <v>0.23699999999999999</v>
      </c>
      <c r="D126" s="17"/>
      <c r="E126" s="17"/>
      <c r="F126" s="17">
        <v>0.53400000000000003</v>
      </c>
      <c r="G126" s="17"/>
      <c r="H126" s="36">
        <v>0.20870000000000002</v>
      </c>
      <c r="I126" s="15"/>
      <c r="J126" s="15"/>
      <c r="K126" s="15"/>
      <c r="L126" s="15"/>
      <c r="M126" s="15"/>
    </row>
    <row r="127" spans="1:13" x14ac:dyDescent="0.2">
      <c r="A127" s="12" t="s">
        <v>363</v>
      </c>
      <c r="B127" s="17"/>
      <c r="C127" s="17">
        <v>0.224</v>
      </c>
      <c r="D127" s="17"/>
      <c r="E127" s="17"/>
      <c r="F127" s="17">
        <v>0.57099999999999995</v>
      </c>
      <c r="G127" s="17"/>
      <c r="H127" s="36">
        <v>0.43490000000000001</v>
      </c>
      <c r="I127" s="15"/>
      <c r="J127" s="15"/>
      <c r="K127" s="15"/>
      <c r="L127" s="15"/>
      <c r="M127" s="15"/>
    </row>
    <row r="128" spans="1:13" x14ac:dyDescent="0.2">
      <c r="A128" s="12" t="s">
        <v>364</v>
      </c>
      <c r="B128" s="17"/>
      <c r="C128" s="17">
        <v>0.218</v>
      </c>
      <c r="D128" s="17"/>
      <c r="E128" s="17"/>
      <c r="F128" s="17">
        <v>0.55100000000000005</v>
      </c>
      <c r="G128" s="17"/>
      <c r="H128" s="36">
        <v>0.27050000000000002</v>
      </c>
      <c r="I128" s="15"/>
      <c r="J128" s="15"/>
      <c r="K128" s="15"/>
      <c r="L128" s="15"/>
      <c r="M128" s="15"/>
    </row>
    <row r="129" spans="1:13" x14ac:dyDescent="0.2">
      <c r="A129" s="12" t="s">
        <v>365</v>
      </c>
      <c r="B129" s="17"/>
      <c r="C129" s="17">
        <v>0.217</v>
      </c>
      <c r="D129" s="17"/>
      <c r="E129" s="17"/>
      <c r="F129" s="17"/>
      <c r="G129" s="17"/>
      <c r="H129" s="36"/>
      <c r="I129" s="15"/>
      <c r="J129" s="15"/>
      <c r="K129" s="15"/>
      <c r="L129" s="15"/>
      <c r="M129" s="15"/>
    </row>
    <row r="130" spans="1:13" x14ac:dyDescent="0.2">
      <c r="A130" s="12" t="s">
        <v>366</v>
      </c>
      <c r="B130" s="17">
        <v>1.589</v>
      </c>
      <c r="C130" s="17"/>
      <c r="D130" s="17"/>
      <c r="E130" s="17">
        <v>120.44499999999999</v>
      </c>
      <c r="F130" s="17"/>
      <c r="G130" s="17"/>
      <c r="H130" s="36"/>
      <c r="I130" s="15"/>
      <c r="J130" s="15"/>
      <c r="K130" s="15"/>
      <c r="L130" s="15"/>
      <c r="M130" s="15"/>
    </row>
    <row r="131" spans="1:13" x14ac:dyDescent="0.2">
      <c r="A131" s="12" t="s">
        <v>367</v>
      </c>
      <c r="B131" s="17"/>
      <c r="C131" s="17"/>
      <c r="D131" s="17"/>
      <c r="E131" s="17"/>
      <c r="F131" s="17">
        <v>0.57299999999999995</v>
      </c>
      <c r="G131" s="17"/>
      <c r="H131" s="36">
        <v>0.20950000000000002</v>
      </c>
      <c r="I131" s="15"/>
      <c r="J131" s="15"/>
      <c r="K131" s="15"/>
      <c r="L131" s="15"/>
      <c r="M131" s="15"/>
    </row>
    <row r="132" spans="1:13" x14ac:dyDescent="0.2">
      <c r="A132" s="12" t="s">
        <v>368</v>
      </c>
      <c r="B132" s="17"/>
      <c r="C132" s="17">
        <v>0.216</v>
      </c>
      <c r="D132" s="17"/>
      <c r="E132" s="17"/>
      <c r="F132" s="17"/>
      <c r="G132" s="17"/>
      <c r="H132" s="36"/>
      <c r="I132" s="15"/>
      <c r="J132" s="15"/>
      <c r="K132" s="15"/>
      <c r="L132" s="15"/>
      <c r="M132" s="15"/>
    </row>
    <row r="133" spans="1:13" x14ac:dyDescent="0.2">
      <c r="A133" s="12" t="s">
        <v>369</v>
      </c>
      <c r="B133" s="17"/>
      <c r="C133" s="17"/>
      <c r="D133" s="17">
        <v>1.665</v>
      </c>
      <c r="E133" s="17">
        <v>112.502</v>
      </c>
      <c r="F133" s="17"/>
      <c r="G133" s="17"/>
      <c r="H133" s="36"/>
      <c r="I133" s="15"/>
      <c r="J133" s="15"/>
      <c r="K133" s="15"/>
      <c r="L133" s="15"/>
      <c r="M133" s="15"/>
    </row>
    <row r="134" spans="1:13" x14ac:dyDescent="0.2">
      <c r="A134" s="12" t="s">
        <v>370</v>
      </c>
      <c r="B134" s="17"/>
      <c r="C134" s="17"/>
      <c r="D134" s="17">
        <v>1.4910000000000001</v>
      </c>
      <c r="E134" s="17">
        <v>116.127</v>
      </c>
      <c r="F134" s="17"/>
      <c r="G134" s="17"/>
      <c r="H134" s="36"/>
      <c r="I134" s="15"/>
      <c r="J134" s="15"/>
      <c r="K134" s="15"/>
      <c r="L134" s="15"/>
      <c r="M134" s="15"/>
    </row>
    <row r="135" spans="1:13" x14ac:dyDescent="0.2">
      <c r="A135" s="12" t="s">
        <v>371</v>
      </c>
      <c r="B135" s="17">
        <v>1.5940000000000001</v>
      </c>
      <c r="C135" s="17"/>
      <c r="D135" s="17">
        <v>1.625</v>
      </c>
      <c r="E135" s="17">
        <v>116.991</v>
      </c>
      <c r="F135" s="17"/>
      <c r="G135" s="17"/>
      <c r="H135" s="36"/>
      <c r="I135" s="15"/>
      <c r="J135" s="15"/>
      <c r="K135" s="15"/>
      <c r="L135" s="15"/>
      <c r="M135" s="15"/>
    </row>
    <row r="136" spans="1:13" x14ac:dyDescent="0.2">
      <c r="A136" s="12" t="s">
        <v>372</v>
      </c>
      <c r="B136" s="17"/>
      <c r="C136" s="17"/>
      <c r="D136" s="17">
        <v>1.58</v>
      </c>
      <c r="E136" s="17">
        <v>118.556</v>
      </c>
      <c r="F136" s="17"/>
      <c r="G136" s="17"/>
      <c r="H136" s="36"/>
      <c r="I136" s="15"/>
      <c r="J136" s="15"/>
      <c r="K136" s="15"/>
      <c r="L136" s="15"/>
      <c r="M136" s="15"/>
    </row>
    <row r="137" spans="1:13" x14ac:dyDescent="0.2">
      <c r="A137" s="12" t="s">
        <v>373</v>
      </c>
      <c r="B137" s="17"/>
      <c r="C137" s="17"/>
      <c r="D137" s="17">
        <v>1.3380000000000001</v>
      </c>
      <c r="E137" s="17">
        <v>116.056</v>
      </c>
      <c r="F137" s="17"/>
      <c r="G137" s="17"/>
      <c r="H137" s="36"/>
      <c r="I137" s="15"/>
      <c r="J137" s="15"/>
      <c r="K137" s="15"/>
      <c r="L137" s="15"/>
      <c r="M137" s="15"/>
    </row>
    <row r="138" spans="1:13" x14ac:dyDescent="0.2">
      <c r="A138" s="12" t="s">
        <v>355</v>
      </c>
      <c r="B138" s="17"/>
      <c r="C138" s="17"/>
      <c r="D138" s="17">
        <v>1.508</v>
      </c>
      <c r="E138" s="17">
        <v>124.90900000000001</v>
      </c>
      <c r="F138" s="17"/>
      <c r="G138" s="17"/>
      <c r="H138" s="36"/>
      <c r="I138" s="15"/>
      <c r="J138" s="15"/>
      <c r="K138" s="15"/>
      <c r="L138" s="15"/>
      <c r="M138" s="15"/>
    </row>
    <row r="139" spans="1:13" x14ac:dyDescent="0.2">
      <c r="A139" s="12" t="s">
        <v>374</v>
      </c>
      <c r="B139" s="17"/>
      <c r="C139" s="17"/>
      <c r="D139" s="17">
        <v>1.32</v>
      </c>
      <c r="E139" s="17">
        <v>121.67700000000001</v>
      </c>
      <c r="F139" s="17"/>
      <c r="G139" s="17"/>
      <c r="H139" s="36"/>
      <c r="I139" s="15"/>
      <c r="J139" s="15"/>
      <c r="K139" s="15"/>
      <c r="L139" s="15"/>
      <c r="M139" s="15"/>
    </row>
    <row r="140" spans="1:13" x14ac:dyDescent="0.2">
      <c r="A140" s="12" t="s">
        <v>375</v>
      </c>
      <c r="B140" s="17">
        <v>1.7330000000000001</v>
      </c>
      <c r="C140" s="17"/>
      <c r="D140" s="17"/>
      <c r="E140" s="17"/>
      <c r="F140" s="17"/>
      <c r="G140" s="17"/>
      <c r="H140" s="36"/>
      <c r="I140" s="15"/>
      <c r="J140" s="15"/>
      <c r="K140" s="15"/>
      <c r="L140" s="15"/>
      <c r="M140" s="15"/>
    </row>
    <row r="141" spans="1:13" x14ac:dyDescent="0.2">
      <c r="A141" s="12" t="s">
        <v>376</v>
      </c>
      <c r="B141" s="17"/>
      <c r="C141" s="17">
        <v>0.216</v>
      </c>
      <c r="D141" s="17"/>
      <c r="E141" s="17"/>
      <c r="F141" s="17">
        <v>0.58799999999999997</v>
      </c>
      <c r="G141" s="17"/>
      <c r="H141" s="36">
        <v>0.22220000000000001</v>
      </c>
      <c r="I141" s="15"/>
      <c r="J141" s="15"/>
      <c r="K141" s="15"/>
      <c r="L141" s="15"/>
      <c r="M141" s="15"/>
    </row>
    <row r="142" spans="1:13" x14ac:dyDescent="0.2">
      <c r="A142" s="12" t="s">
        <v>377</v>
      </c>
      <c r="B142" s="17"/>
      <c r="C142" s="17">
        <v>0.20200000000000001</v>
      </c>
      <c r="D142" s="17"/>
      <c r="E142" s="17"/>
      <c r="F142" s="17">
        <v>0.52600000000000002</v>
      </c>
      <c r="G142" s="17"/>
      <c r="H142" s="36">
        <v>0.24100000000000002</v>
      </c>
      <c r="I142" s="15"/>
      <c r="J142" s="15"/>
      <c r="K142" s="15"/>
      <c r="L142" s="15"/>
      <c r="M142" s="15"/>
    </row>
    <row r="143" spans="1:13" x14ac:dyDescent="0.2">
      <c r="A143" s="12" t="s">
        <v>378</v>
      </c>
      <c r="B143" s="17"/>
      <c r="C143" s="17">
        <v>0.21</v>
      </c>
      <c r="D143" s="17"/>
      <c r="E143" s="17"/>
      <c r="F143" s="17">
        <v>0.629</v>
      </c>
      <c r="G143" s="17"/>
      <c r="H143" s="36">
        <v>0.2621</v>
      </c>
      <c r="I143" s="15"/>
      <c r="J143" s="15"/>
      <c r="K143" s="15"/>
      <c r="L143" s="15"/>
      <c r="M143" s="15"/>
    </row>
    <row r="144" spans="1:13" x14ac:dyDescent="0.2">
      <c r="A144" s="12" t="s">
        <v>379</v>
      </c>
      <c r="B144" s="17"/>
      <c r="C144" s="17"/>
      <c r="D144" s="17">
        <v>1.3859999999999999</v>
      </c>
      <c r="E144" s="17">
        <v>118.995</v>
      </c>
      <c r="F144" s="17"/>
      <c r="G144" s="17"/>
      <c r="H144" s="36"/>
      <c r="I144" s="15"/>
      <c r="J144" s="15"/>
      <c r="K144" s="15"/>
      <c r="L144" s="15"/>
      <c r="M144" s="15"/>
    </row>
    <row r="145" spans="1:13" x14ac:dyDescent="0.2">
      <c r="A145" s="12" t="s">
        <v>380</v>
      </c>
      <c r="B145" s="17"/>
      <c r="C145" s="17"/>
      <c r="D145" s="17">
        <v>1.4830000000000001</v>
      </c>
      <c r="E145" s="17"/>
      <c r="F145" s="17"/>
      <c r="G145" s="17"/>
      <c r="H145" s="36"/>
      <c r="I145" s="15"/>
      <c r="J145" s="15"/>
      <c r="K145" s="15"/>
      <c r="L145" s="15"/>
      <c r="M145" s="15"/>
    </row>
    <row r="146" spans="1:13" x14ac:dyDescent="0.2">
      <c r="A146" s="12" t="s">
        <v>381</v>
      </c>
      <c r="B146" s="17"/>
      <c r="C146" s="17"/>
      <c r="D146" s="17"/>
      <c r="E146" s="17">
        <v>123.68</v>
      </c>
      <c r="F146" s="17"/>
      <c r="G146" s="17"/>
      <c r="H146" s="36"/>
      <c r="I146" s="15"/>
      <c r="J146" s="15"/>
      <c r="K146" s="15"/>
      <c r="L146" s="15"/>
      <c r="M146" s="15"/>
    </row>
    <row r="147" spans="1:13" x14ac:dyDescent="0.2">
      <c r="A147" s="12" t="s">
        <v>382</v>
      </c>
      <c r="B147" s="17"/>
      <c r="C147" s="17">
        <v>0.21</v>
      </c>
      <c r="D147" s="17"/>
      <c r="E147" s="17"/>
      <c r="F147" s="17">
        <v>0.58099999999999996</v>
      </c>
      <c r="G147" s="17"/>
      <c r="H147" s="36">
        <v>0.32540000000000002</v>
      </c>
      <c r="I147" s="15"/>
      <c r="J147" s="15"/>
      <c r="K147" s="15"/>
      <c r="L147" s="15"/>
      <c r="M147" s="15"/>
    </row>
    <row r="148" spans="1:13" x14ac:dyDescent="0.2">
      <c r="A148" s="12" t="s">
        <v>383</v>
      </c>
      <c r="B148" s="17">
        <v>1.5860000000000001</v>
      </c>
      <c r="C148" s="17">
        <v>0.21099999999999999</v>
      </c>
      <c r="D148" s="17">
        <v>1.4630000000000001</v>
      </c>
      <c r="E148" s="17">
        <v>113.608</v>
      </c>
      <c r="F148" s="17">
        <v>0.63800000000000001</v>
      </c>
      <c r="G148" s="17"/>
      <c r="H148" s="36">
        <v>0.39400000000000002</v>
      </c>
      <c r="I148" s="15"/>
      <c r="J148" s="15"/>
      <c r="K148" s="15"/>
      <c r="L148" s="15"/>
      <c r="M148" s="15"/>
    </row>
    <row r="149" spans="1:13" x14ac:dyDescent="0.2">
      <c r="A149" s="12"/>
      <c r="B149" s="17"/>
      <c r="C149" s="17"/>
      <c r="D149" s="17"/>
      <c r="E149" s="17"/>
      <c r="F149" s="17"/>
      <c r="G149" s="17"/>
      <c r="H149" s="36"/>
      <c r="I149" s="15"/>
      <c r="J149" s="15"/>
      <c r="K149" s="15"/>
      <c r="L149" s="15"/>
      <c r="M149" s="15"/>
    </row>
    <row r="150" spans="1:13" x14ac:dyDescent="0.2">
      <c r="A150" s="12" t="s">
        <v>4</v>
      </c>
      <c r="B150" s="17">
        <f>AVERAGE(B121:B148)</f>
        <v>1.6208000000000002</v>
      </c>
      <c r="C150" s="17">
        <f t="shared" ref="C150:G150" si="16">AVERAGE(C121:C148)</f>
        <v>0.214</v>
      </c>
      <c r="D150" s="17">
        <f t="shared" si="16"/>
        <v>1.4756363636363636</v>
      </c>
      <c r="E150" s="17">
        <f t="shared" si="16"/>
        <v>118.04841666666668</v>
      </c>
      <c r="F150" s="17">
        <f t="shared" si="16"/>
        <v>0.58235714285714291</v>
      </c>
      <c r="G150" s="17" t="e">
        <f t="shared" si="16"/>
        <v>#DIV/0!</v>
      </c>
      <c r="H150" s="36">
        <f>AVERAGE(H121:H148)</f>
        <v>0.27572142857142856</v>
      </c>
      <c r="I150" s="15"/>
      <c r="J150" s="15"/>
      <c r="K150" s="15"/>
      <c r="L150" s="15"/>
      <c r="M150" s="15"/>
    </row>
    <row r="151" spans="1:13" ht="17" thickBot="1" x14ac:dyDescent="0.25">
      <c r="A151" s="37" t="s">
        <v>5</v>
      </c>
      <c r="B151" s="39">
        <f>COUNT(B121:B148)</f>
        <v>5</v>
      </c>
      <c r="C151" s="39">
        <f t="shared" ref="C151:H151" si="17">COUNT(C121:C148)</f>
        <v>15</v>
      </c>
      <c r="D151" s="39">
        <f t="shared" si="17"/>
        <v>11</v>
      </c>
      <c r="E151" s="39">
        <f t="shared" si="17"/>
        <v>12</v>
      </c>
      <c r="F151" s="39">
        <f t="shared" si="17"/>
        <v>14</v>
      </c>
      <c r="G151" s="39">
        <f t="shared" si="17"/>
        <v>0</v>
      </c>
      <c r="H151" s="40">
        <f t="shared" si="17"/>
        <v>14</v>
      </c>
      <c r="I151" s="15"/>
      <c r="J151" s="15"/>
      <c r="K151" s="15"/>
      <c r="L151" s="15"/>
      <c r="M151" s="15"/>
    </row>
    <row r="152" spans="1:13" x14ac:dyDescent="0.2">
      <c r="A152" s="49"/>
      <c r="B152" s="17"/>
      <c r="C152" s="17"/>
      <c r="D152" s="17"/>
      <c r="E152" s="17"/>
      <c r="F152" s="17"/>
      <c r="G152" s="17"/>
      <c r="H152" s="17"/>
      <c r="I152" s="15"/>
      <c r="J152" s="15"/>
      <c r="K152" s="15"/>
      <c r="L152" s="15"/>
      <c r="M152" s="15"/>
    </row>
    <row r="153" spans="1:13" x14ac:dyDescent="0.2">
      <c r="A153" s="49"/>
      <c r="B153" s="17"/>
      <c r="C153" s="17"/>
      <c r="D153" s="17"/>
      <c r="E153" s="17"/>
      <c r="F153" s="17"/>
      <c r="G153" s="17"/>
      <c r="H153" s="17"/>
      <c r="I153" s="15"/>
      <c r="J153" s="15"/>
      <c r="K153" s="15"/>
      <c r="L153" s="15"/>
      <c r="M153" s="15"/>
    </row>
    <row r="154" spans="1:13" ht="17" thickBot="1" x14ac:dyDescent="0.25">
      <c r="A154" s="49"/>
      <c r="B154" s="17"/>
      <c r="C154" s="17"/>
      <c r="D154" s="17"/>
      <c r="E154" s="17"/>
      <c r="F154" s="17"/>
      <c r="G154" s="17"/>
      <c r="H154" s="17"/>
      <c r="I154" s="15"/>
      <c r="J154" s="15"/>
      <c r="K154" s="15"/>
      <c r="L154" s="15"/>
      <c r="M154" s="15"/>
    </row>
    <row r="155" spans="1:13" ht="17" thickBot="1" x14ac:dyDescent="0.25">
      <c r="A155" s="33" t="s">
        <v>419</v>
      </c>
      <c r="B155" s="14" t="s">
        <v>0</v>
      </c>
      <c r="C155" s="14" t="s">
        <v>7</v>
      </c>
      <c r="D155" s="14" t="s">
        <v>8</v>
      </c>
      <c r="E155" s="14" t="s">
        <v>9</v>
      </c>
      <c r="F155" s="14" t="s">
        <v>10</v>
      </c>
      <c r="G155" s="14" t="s">
        <v>201</v>
      </c>
      <c r="H155" s="46" t="s">
        <v>202</v>
      </c>
      <c r="I155" s="15"/>
      <c r="J155" s="15"/>
      <c r="K155" s="15"/>
      <c r="L155" s="15"/>
      <c r="M155" s="15"/>
    </row>
    <row r="156" spans="1:13" x14ac:dyDescent="0.2">
      <c r="A156" s="52" t="s">
        <v>384</v>
      </c>
      <c r="B156" s="17"/>
      <c r="C156" s="17"/>
      <c r="D156" s="17">
        <v>1.546</v>
      </c>
      <c r="E156" s="17"/>
      <c r="F156" s="17"/>
      <c r="G156" s="17"/>
      <c r="H156" s="35"/>
      <c r="I156" s="15"/>
      <c r="J156" s="15"/>
      <c r="K156" s="15"/>
      <c r="L156" s="15"/>
      <c r="M156" s="15"/>
    </row>
    <row r="157" spans="1:13" x14ac:dyDescent="0.2">
      <c r="A157" s="12" t="s">
        <v>385</v>
      </c>
      <c r="B157" s="17"/>
      <c r="C157" s="17"/>
      <c r="D157" s="17">
        <v>1.5369999999999999</v>
      </c>
      <c r="E157" s="17"/>
      <c r="F157" s="17">
        <v>0.64100000000000001</v>
      </c>
      <c r="G157" s="17"/>
      <c r="H157" s="36">
        <v>0.1061</v>
      </c>
      <c r="I157" s="15"/>
      <c r="J157" s="15"/>
      <c r="K157" s="15"/>
      <c r="L157" s="15"/>
      <c r="M157" s="15"/>
    </row>
    <row r="158" spans="1:13" x14ac:dyDescent="0.2">
      <c r="A158" s="12" t="s">
        <v>386</v>
      </c>
      <c r="B158" s="17"/>
      <c r="C158" s="17"/>
      <c r="D158" s="17"/>
      <c r="E158" s="17"/>
      <c r="F158" s="17"/>
      <c r="G158" s="17"/>
      <c r="H158" s="36"/>
      <c r="I158" s="15"/>
      <c r="J158" s="15"/>
      <c r="K158" s="15"/>
      <c r="L158" s="15"/>
      <c r="M158" s="15"/>
    </row>
    <row r="159" spans="1:13" x14ac:dyDescent="0.2">
      <c r="A159" s="12" t="s">
        <v>387</v>
      </c>
      <c r="B159" s="17"/>
      <c r="C159" s="17"/>
      <c r="D159" s="17">
        <v>1.415</v>
      </c>
      <c r="E159" s="17">
        <v>119.31100000000001</v>
      </c>
      <c r="F159" s="17"/>
      <c r="G159" s="17"/>
      <c r="H159" s="36"/>
      <c r="I159" s="15"/>
      <c r="J159" s="15"/>
      <c r="K159" s="15"/>
      <c r="L159" s="15"/>
      <c r="M159" s="15"/>
    </row>
    <row r="160" spans="1:13" x14ac:dyDescent="0.2">
      <c r="A160" s="12"/>
      <c r="B160" s="17"/>
      <c r="C160" s="17"/>
      <c r="D160" s="17"/>
      <c r="E160" s="17"/>
      <c r="F160" s="17"/>
      <c r="G160" s="17"/>
      <c r="H160" s="36"/>
      <c r="I160" s="15"/>
      <c r="J160" s="15"/>
      <c r="K160" s="15"/>
      <c r="L160" s="15"/>
      <c r="M160" s="15"/>
    </row>
    <row r="161" spans="1:13" x14ac:dyDescent="0.2">
      <c r="A161" s="12" t="s">
        <v>4</v>
      </c>
      <c r="B161" s="17" t="e">
        <f>AVERAGE(B156:B159)</f>
        <v>#DIV/0!</v>
      </c>
      <c r="C161" s="17" t="e">
        <f t="shared" ref="C161:G161" si="18">AVERAGE(C156:C159)</f>
        <v>#DIV/0!</v>
      </c>
      <c r="D161" s="17">
        <f t="shared" si="18"/>
        <v>1.4993333333333334</v>
      </c>
      <c r="E161" s="17">
        <f t="shared" si="18"/>
        <v>119.31100000000001</v>
      </c>
      <c r="F161" s="17">
        <f t="shared" si="18"/>
        <v>0.64100000000000001</v>
      </c>
      <c r="G161" s="17" t="e">
        <f t="shared" si="18"/>
        <v>#DIV/0!</v>
      </c>
      <c r="H161" s="36">
        <f>AVERAGE(H156:H159)</f>
        <v>0.1061</v>
      </c>
      <c r="I161" s="15"/>
      <c r="J161" s="15"/>
      <c r="K161" s="15"/>
      <c r="L161" s="15"/>
      <c r="M161" s="15"/>
    </row>
    <row r="162" spans="1:13" ht="17" thickBot="1" x14ac:dyDescent="0.25">
      <c r="A162" s="37" t="s">
        <v>5</v>
      </c>
      <c r="B162" s="39">
        <f>COUNT(B156:B159)</f>
        <v>0</v>
      </c>
      <c r="C162" s="39">
        <f t="shared" ref="C162:H162" si="19">COUNT(C156:C159)</f>
        <v>0</v>
      </c>
      <c r="D162" s="39">
        <f t="shared" si="19"/>
        <v>3</v>
      </c>
      <c r="E162" s="39">
        <f t="shared" si="19"/>
        <v>1</v>
      </c>
      <c r="F162" s="39">
        <f t="shared" si="19"/>
        <v>1</v>
      </c>
      <c r="G162" s="39">
        <f t="shared" si="19"/>
        <v>0</v>
      </c>
      <c r="H162" s="40">
        <f t="shared" si="19"/>
        <v>1</v>
      </c>
      <c r="I162" s="15"/>
      <c r="J162" s="15"/>
      <c r="K162" s="15"/>
      <c r="L162" s="15"/>
      <c r="M162" s="15"/>
    </row>
    <row r="163" spans="1:13" x14ac:dyDescent="0.2">
      <c r="A163" s="49"/>
      <c r="B163" s="17"/>
      <c r="C163" s="17"/>
      <c r="D163" s="17"/>
      <c r="E163" s="17"/>
      <c r="F163" s="17"/>
      <c r="G163" s="17"/>
      <c r="H163" s="17"/>
      <c r="I163" s="15"/>
      <c r="J163" s="15"/>
      <c r="K163" s="15"/>
      <c r="L163" s="15"/>
      <c r="M163" s="15"/>
    </row>
    <row r="164" spans="1:13" x14ac:dyDescent="0.2">
      <c r="A164" s="49"/>
      <c r="B164" s="17"/>
      <c r="C164" s="17"/>
      <c r="D164" s="17"/>
      <c r="E164" s="17"/>
      <c r="F164" s="17"/>
      <c r="G164" s="17"/>
      <c r="H164" s="17"/>
      <c r="I164" s="15"/>
      <c r="J164" s="15"/>
      <c r="K164" s="15"/>
      <c r="L164" s="15"/>
      <c r="M164" s="15"/>
    </row>
    <row r="165" spans="1:13" ht="17" thickBot="1" x14ac:dyDescent="0.25">
      <c r="A165" s="49"/>
      <c r="B165" s="17"/>
      <c r="C165" s="17"/>
      <c r="D165" s="17"/>
      <c r="E165" s="17"/>
      <c r="F165" s="17"/>
      <c r="G165" s="17"/>
      <c r="H165" s="17"/>
      <c r="I165" s="15"/>
      <c r="J165" s="15"/>
      <c r="K165" s="15"/>
      <c r="L165" s="15"/>
      <c r="M165" s="15"/>
    </row>
    <row r="166" spans="1:13" ht="17" thickBot="1" x14ac:dyDescent="0.25">
      <c r="A166" s="55" t="s">
        <v>293</v>
      </c>
      <c r="B166" s="14" t="s">
        <v>0</v>
      </c>
      <c r="C166" s="14" t="s">
        <v>7</v>
      </c>
      <c r="D166" s="14" t="s">
        <v>8</v>
      </c>
      <c r="E166" s="14" t="s">
        <v>9</v>
      </c>
      <c r="F166" s="14" t="s">
        <v>10</v>
      </c>
      <c r="G166" s="14" t="s">
        <v>201</v>
      </c>
      <c r="H166" s="46" t="s">
        <v>202</v>
      </c>
      <c r="I166" s="15"/>
      <c r="J166" s="15"/>
      <c r="K166" s="15"/>
      <c r="L166" s="15"/>
      <c r="M166" s="15"/>
    </row>
    <row r="167" spans="1:13" x14ac:dyDescent="0.2">
      <c r="A167" s="12" t="s">
        <v>388</v>
      </c>
      <c r="B167" s="17"/>
      <c r="C167" s="17"/>
      <c r="D167" s="17">
        <v>1</v>
      </c>
      <c r="E167" s="17">
        <v>109.914</v>
      </c>
      <c r="F167" s="17"/>
      <c r="G167" s="17"/>
      <c r="H167" s="36"/>
      <c r="I167" s="15"/>
      <c r="J167" s="15"/>
      <c r="K167" s="15"/>
      <c r="L167" s="15"/>
      <c r="M167" s="15"/>
    </row>
    <row r="168" spans="1:13" x14ac:dyDescent="0.2">
      <c r="A168" s="12" t="s">
        <v>389</v>
      </c>
      <c r="B168" s="17"/>
      <c r="C168" s="17"/>
      <c r="D168" s="17"/>
      <c r="E168" s="17"/>
      <c r="F168" s="17"/>
      <c r="G168" s="17"/>
      <c r="H168" s="36"/>
      <c r="I168" s="15"/>
      <c r="J168" s="15"/>
      <c r="K168" s="15"/>
      <c r="L168" s="15"/>
      <c r="M168" s="15"/>
    </row>
    <row r="169" spans="1:13" x14ac:dyDescent="0.2">
      <c r="A169" s="12"/>
      <c r="B169" s="17"/>
      <c r="C169" s="17"/>
      <c r="D169" s="17"/>
      <c r="E169" s="17"/>
      <c r="F169" s="17"/>
      <c r="G169" s="17"/>
      <c r="H169" s="36"/>
      <c r="I169" s="15"/>
      <c r="J169" s="15"/>
      <c r="K169" s="15"/>
      <c r="L169" s="15"/>
      <c r="M169" s="15"/>
    </row>
    <row r="170" spans="1:13" x14ac:dyDescent="0.2">
      <c r="A170" s="12" t="s">
        <v>4</v>
      </c>
      <c r="B170" s="17" t="e">
        <f>AVERAGE(B167:B168)</f>
        <v>#DIV/0!</v>
      </c>
      <c r="C170" s="17" t="e">
        <f t="shared" ref="C170:H170" si="20">AVERAGE(C167:C168)</f>
        <v>#DIV/0!</v>
      </c>
      <c r="D170" s="17">
        <f t="shared" si="20"/>
        <v>1</v>
      </c>
      <c r="E170" s="17">
        <f t="shared" si="20"/>
        <v>109.914</v>
      </c>
      <c r="F170" s="17" t="e">
        <f t="shared" si="20"/>
        <v>#DIV/0!</v>
      </c>
      <c r="G170" s="17" t="e">
        <f t="shared" si="20"/>
        <v>#DIV/0!</v>
      </c>
      <c r="H170" s="36" t="e">
        <f t="shared" si="20"/>
        <v>#DIV/0!</v>
      </c>
      <c r="I170" s="15"/>
      <c r="J170" s="15"/>
      <c r="K170" s="15"/>
      <c r="L170" s="15"/>
      <c r="M170" s="15"/>
    </row>
    <row r="171" spans="1:13" ht="17" thickBot="1" x14ac:dyDescent="0.25">
      <c r="A171" s="37" t="s">
        <v>5</v>
      </c>
      <c r="B171" s="39">
        <f>COUNT(B167:B168)</f>
        <v>0</v>
      </c>
      <c r="C171" s="39">
        <f t="shared" ref="C171:H171" si="21">COUNT(C167:C168)</f>
        <v>0</v>
      </c>
      <c r="D171" s="39">
        <f t="shared" si="21"/>
        <v>1</v>
      </c>
      <c r="E171" s="39">
        <f t="shared" si="21"/>
        <v>1</v>
      </c>
      <c r="F171" s="39">
        <f t="shared" si="21"/>
        <v>0</v>
      </c>
      <c r="G171" s="39">
        <f t="shared" si="21"/>
        <v>0</v>
      </c>
      <c r="H171" s="40">
        <f t="shared" si="21"/>
        <v>0</v>
      </c>
      <c r="I171" s="15"/>
      <c r="J171" s="15"/>
      <c r="K171" s="15"/>
      <c r="L171" s="15"/>
      <c r="M171" s="15"/>
    </row>
    <row r="172" spans="1:13" x14ac:dyDescent="0.2">
      <c r="A172" s="49"/>
      <c r="B172" s="17"/>
      <c r="C172" s="17"/>
      <c r="D172" s="17"/>
      <c r="E172" s="17"/>
      <c r="F172" s="17"/>
      <c r="G172" s="17"/>
      <c r="H172" s="17"/>
      <c r="I172" s="15"/>
      <c r="J172" s="15"/>
      <c r="K172" s="15"/>
      <c r="L172" s="15"/>
      <c r="M172" s="15"/>
    </row>
    <row r="173" spans="1:13" x14ac:dyDescent="0.2">
      <c r="A173" s="49"/>
      <c r="B173" s="17"/>
      <c r="C173" s="17"/>
      <c r="D173" s="17"/>
      <c r="E173" s="17"/>
      <c r="F173" s="17"/>
      <c r="G173" s="17"/>
      <c r="H173" s="17"/>
      <c r="I173" s="15"/>
      <c r="J173" s="15"/>
      <c r="K173" s="15"/>
      <c r="L173" s="15"/>
      <c r="M173" s="15"/>
    </row>
    <row r="174" spans="1:13" ht="17" thickBot="1" x14ac:dyDescent="0.25">
      <c r="A174" s="49"/>
      <c r="B174" s="17"/>
      <c r="C174" s="17"/>
      <c r="D174" s="17"/>
      <c r="E174" s="17"/>
      <c r="F174" s="17"/>
      <c r="G174" s="17"/>
      <c r="H174" s="17"/>
      <c r="I174" s="15"/>
      <c r="J174" s="15"/>
      <c r="K174" s="15"/>
      <c r="L174" s="15"/>
      <c r="M174" s="15"/>
    </row>
    <row r="175" spans="1:13" ht="17" thickBot="1" x14ac:dyDescent="0.25">
      <c r="A175" s="55" t="s">
        <v>295</v>
      </c>
      <c r="B175" s="14" t="s">
        <v>0</v>
      </c>
      <c r="C175" s="14" t="s">
        <v>7</v>
      </c>
      <c r="D175" s="14" t="s">
        <v>8</v>
      </c>
      <c r="E175" s="14" t="s">
        <v>9</v>
      </c>
      <c r="F175" s="14" t="s">
        <v>10</v>
      </c>
      <c r="G175" s="14" t="s">
        <v>201</v>
      </c>
      <c r="H175" s="46" t="s">
        <v>202</v>
      </c>
      <c r="I175" s="15"/>
      <c r="J175" s="15"/>
      <c r="K175" s="15"/>
      <c r="L175" s="15"/>
      <c r="M175" s="15"/>
    </row>
    <row r="176" spans="1:13" x14ac:dyDescent="0.2">
      <c r="A176" s="12" t="s">
        <v>390</v>
      </c>
      <c r="B176" s="17">
        <v>1.5289999999999999</v>
      </c>
      <c r="C176" s="17"/>
      <c r="D176" s="17">
        <v>1.377</v>
      </c>
      <c r="E176" s="17">
        <v>114.78100000000001</v>
      </c>
      <c r="F176" s="17"/>
      <c r="G176" s="17"/>
      <c r="H176" s="36"/>
      <c r="I176" s="15"/>
      <c r="J176" s="15"/>
      <c r="K176" s="15"/>
      <c r="L176" s="15"/>
      <c r="M176" s="15"/>
    </row>
    <row r="177" spans="1:13" x14ac:dyDescent="0.2">
      <c r="A177" s="36"/>
      <c r="B177" s="17"/>
      <c r="C177" s="17"/>
      <c r="D177" s="17"/>
      <c r="E177" s="17"/>
      <c r="F177" s="17"/>
      <c r="G177" s="17"/>
      <c r="H177" s="36"/>
      <c r="I177" s="15"/>
      <c r="J177" s="15"/>
      <c r="K177" s="15"/>
      <c r="L177" s="15"/>
      <c r="M177" s="15"/>
    </row>
    <row r="178" spans="1:13" x14ac:dyDescent="0.2">
      <c r="A178" s="12" t="s">
        <v>4</v>
      </c>
      <c r="B178" s="17">
        <f>AVERAGE(B176)</f>
        <v>1.5289999999999999</v>
      </c>
      <c r="C178" s="17" t="e">
        <f t="shared" ref="C178:H178" si="22">AVERAGE(C176)</f>
        <v>#DIV/0!</v>
      </c>
      <c r="D178" s="17">
        <f t="shared" si="22"/>
        <v>1.377</v>
      </c>
      <c r="E178" s="17">
        <f t="shared" si="22"/>
        <v>114.78100000000001</v>
      </c>
      <c r="F178" s="17" t="e">
        <f t="shared" si="22"/>
        <v>#DIV/0!</v>
      </c>
      <c r="G178" s="17" t="e">
        <f t="shared" si="22"/>
        <v>#DIV/0!</v>
      </c>
      <c r="H178" s="36" t="e">
        <f t="shared" si="22"/>
        <v>#DIV/0!</v>
      </c>
      <c r="I178" s="15"/>
      <c r="J178" s="15"/>
      <c r="K178" s="15"/>
      <c r="L178" s="15"/>
      <c r="M178" s="15"/>
    </row>
    <row r="179" spans="1:13" ht="17" thickBot="1" x14ac:dyDescent="0.25">
      <c r="A179" s="37" t="s">
        <v>5</v>
      </c>
      <c r="B179" s="39">
        <f>COUNT(B176)</f>
        <v>1</v>
      </c>
      <c r="C179" s="39">
        <f t="shared" ref="C179:H179" si="23">COUNT(C176)</f>
        <v>0</v>
      </c>
      <c r="D179" s="39">
        <f t="shared" si="23"/>
        <v>1</v>
      </c>
      <c r="E179" s="39">
        <f t="shared" si="23"/>
        <v>1</v>
      </c>
      <c r="F179" s="39">
        <f t="shared" si="23"/>
        <v>0</v>
      </c>
      <c r="G179" s="39">
        <f t="shared" si="23"/>
        <v>0</v>
      </c>
      <c r="H179" s="40">
        <f t="shared" si="23"/>
        <v>0</v>
      </c>
      <c r="I179" s="15"/>
      <c r="J179" s="15"/>
      <c r="K179" s="15"/>
      <c r="L179" s="15"/>
      <c r="M179" s="15"/>
    </row>
    <row r="180" spans="1:13" x14ac:dyDescent="0.2">
      <c r="A180" s="49"/>
      <c r="B180" s="17"/>
      <c r="C180" s="17"/>
      <c r="D180" s="17"/>
      <c r="E180" s="17"/>
      <c r="F180" s="17"/>
      <c r="G180" s="17"/>
      <c r="H180" s="17"/>
      <c r="I180" s="15"/>
      <c r="J180" s="15"/>
      <c r="K180" s="15"/>
      <c r="L180" s="15"/>
      <c r="M180" s="15"/>
    </row>
    <row r="181" spans="1:13" x14ac:dyDescent="0.2">
      <c r="A181" s="49"/>
      <c r="B181" s="17"/>
      <c r="C181" s="17"/>
      <c r="D181" s="17"/>
      <c r="E181" s="17"/>
      <c r="F181" s="17"/>
      <c r="G181" s="17"/>
      <c r="H181" s="17"/>
      <c r="I181" s="15"/>
      <c r="J181" s="15"/>
      <c r="K181" s="15"/>
      <c r="L181" s="15"/>
      <c r="M181" s="15"/>
    </row>
    <row r="182" spans="1:13" ht="17" thickBot="1" x14ac:dyDescent="0.25">
      <c r="A182" s="49"/>
      <c r="B182" s="17"/>
      <c r="C182" s="17"/>
      <c r="D182" s="17"/>
      <c r="E182" s="17"/>
      <c r="F182" s="17"/>
      <c r="G182" s="17"/>
      <c r="H182" s="17"/>
      <c r="I182" s="15"/>
      <c r="J182" s="15"/>
      <c r="K182" s="15"/>
      <c r="L182" s="15"/>
      <c r="M182" s="15"/>
    </row>
    <row r="183" spans="1:13" ht="17" thickBot="1" x14ac:dyDescent="0.25">
      <c r="A183" s="33" t="s">
        <v>418</v>
      </c>
      <c r="B183" s="14" t="s">
        <v>0</v>
      </c>
      <c r="C183" s="14" t="s">
        <v>7</v>
      </c>
      <c r="D183" s="14" t="s">
        <v>8</v>
      </c>
      <c r="E183" s="14" t="s">
        <v>9</v>
      </c>
      <c r="F183" s="14" t="s">
        <v>10</v>
      </c>
      <c r="G183" s="14" t="s">
        <v>201</v>
      </c>
      <c r="H183" s="46" t="s">
        <v>202</v>
      </c>
      <c r="I183" s="15"/>
      <c r="J183" s="15"/>
      <c r="K183" s="15"/>
      <c r="L183" s="15"/>
      <c r="M183" s="15"/>
    </row>
    <row r="184" spans="1:13" x14ac:dyDescent="0.2">
      <c r="A184" s="12" t="s">
        <v>391</v>
      </c>
      <c r="B184" s="17">
        <v>1.629</v>
      </c>
      <c r="C184" s="17"/>
      <c r="D184" s="17"/>
      <c r="E184" s="17">
        <v>115.617</v>
      </c>
      <c r="F184" s="17"/>
      <c r="G184" s="17"/>
      <c r="H184" s="36"/>
      <c r="I184" s="15"/>
      <c r="J184" s="15"/>
      <c r="K184" s="15"/>
      <c r="L184" s="15"/>
      <c r="M184" s="15"/>
    </row>
    <row r="185" spans="1:13" x14ac:dyDescent="0.2">
      <c r="A185" s="12" t="s">
        <v>392</v>
      </c>
      <c r="B185" s="17">
        <v>1.7589999999999999</v>
      </c>
      <c r="C185" s="17"/>
      <c r="D185" s="17">
        <v>1.637</v>
      </c>
      <c r="E185" s="17">
        <v>117.133</v>
      </c>
      <c r="F185" s="17">
        <v>0.749</v>
      </c>
      <c r="G185" s="17"/>
      <c r="H185" s="36">
        <v>0.3246</v>
      </c>
      <c r="I185" s="15"/>
      <c r="J185" s="15"/>
      <c r="K185" s="15"/>
      <c r="L185" s="15"/>
      <c r="M185" s="15"/>
    </row>
    <row r="186" spans="1:13" x14ac:dyDescent="0.2">
      <c r="A186" s="12" t="s">
        <v>393</v>
      </c>
      <c r="B186" s="17">
        <v>1.7050000000000001</v>
      </c>
      <c r="C186" s="17"/>
      <c r="D186" s="17">
        <v>1.472</v>
      </c>
      <c r="E186" s="17">
        <v>121.58799999999999</v>
      </c>
      <c r="F186" s="17"/>
      <c r="G186" s="17"/>
      <c r="H186" s="36"/>
      <c r="I186" s="15"/>
      <c r="J186" s="15"/>
      <c r="K186" s="15"/>
      <c r="L186" s="15"/>
      <c r="M186" s="15"/>
    </row>
    <row r="187" spans="1:13" x14ac:dyDescent="0.2">
      <c r="A187" s="12" t="s">
        <v>394</v>
      </c>
      <c r="B187" s="17">
        <v>1.704</v>
      </c>
      <c r="C187" s="17">
        <v>0.215</v>
      </c>
      <c r="D187" s="17"/>
      <c r="E187" s="17"/>
      <c r="F187" s="17">
        <v>0.53</v>
      </c>
      <c r="G187" s="17"/>
      <c r="H187" s="36">
        <v>0.21890000000000001</v>
      </c>
      <c r="I187" s="15"/>
      <c r="J187" s="15"/>
      <c r="K187" s="15"/>
      <c r="L187" s="15"/>
      <c r="M187" s="15"/>
    </row>
    <row r="188" spans="1:13" x14ac:dyDescent="0.2">
      <c r="A188" s="12" t="s">
        <v>395</v>
      </c>
      <c r="B188" s="17">
        <v>1.71</v>
      </c>
      <c r="C188" s="17">
        <v>0.223</v>
      </c>
      <c r="D188" s="17"/>
      <c r="E188" s="17">
        <v>122.905</v>
      </c>
      <c r="F188" s="17">
        <v>0.621</v>
      </c>
      <c r="G188" s="17"/>
      <c r="H188" s="36">
        <v>0.2084</v>
      </c>
      <c r="I188" s="15"/>
      <c r="J188" s="15"/>
      <c r="K188" s="15"/>
      <c r="L188" s="15"/>
      <c r="M188" s="15"/>
    </row>
    <row r="189" spans="1:13" x14ac:dyDescent="0.2">
      <c r="A189" s="12" t="s">
        <v>396</v>
      </c>
      <c r="B189" s="17"/>
      <c r="C189" s="17">
        <v>0.20100000000000001</v>
      </c>
      <c r="D189" s="17"/>
      <c r="E189" s="17"/>
      <c r="F189" s="17">
        <v>0.65400000000000003</v>
      </c>
      <c r="G189" s="17"/>
      <c r="H189" s="36">
        <v>0.35189999999999999</v>
      </c>
      <c r="I189" s="15"/>
      <c r="J189" s="15"/>
      <c r="K189" s="15"/>
      <c r="L189" s="15"/>
      <c r="M189" s="15"/>
    </row>
    <row r="190" spans="1:13" x14ac:dyDescent="0.2">
      <c r="A190" s="12" t="s">
        <v>397</v>
      </c>
      <c r="B190" s="17"/>
      <c r="C190" s="17">
        <v>0.20599999999999999</v>
      </c>
      <c r="D190" s="17"/>
      <c r="E190" s="17"/>
      <c r="F190" s="17">
        <v>0.65400000000000003</v>
      </c>
      <c r="G190" s="17"/>
      <c r="H190" s="36">
        <v>0.33310000000000001</v>
      </c>
      <c r="I190" s="15"/>
      <c r="J190" s="15"/>
      <c r="K190" s="15"/>
      <c r="L190" s="15"/>
      <c r="M190" s="15"/>
    </row>
    <row r="191" spans="1:13" x14ac:dyDescent="0.2">
      <c r="A191" s="12" t="s">
        <v>398</v>
      </c>
      <c r="B191" s="17"/>
      <c r="C191" s="17"/>
      <c r="D191" s="17"/>
      <c r="E191" s="17"/>
      <c r="F191" s="17"/>
      <c r="G191" s="17"/>
      <c r="H191" s="36"/>
      <c r="I191" s="15"/>
      <c r="J191" s="15"/>
      <c r="K191" s="15"/>
      <c r="L191" s="15"/>
      <c r="M191" s="15"/>
    </row>
    <row r="192" spans="1:13" x14ac:dyDescent="0.2">
      <c r="A192" s="12" t="s">
        <v>399</v>
      </c>
      <c r="B192" s="17"/>
      <c r="C192" s="17">
        <v>0.224</v>
      </c>
      <c r="D192" s="17"/>
      <c r="E192" s="17"/>
      <c r="F192" s="17"/>
      <c r="G192" s="17"/>
      <c r="H192" s="36"/>
      <c r="I192" s="15"/>
      <c r="J192" s="15"/>
      <c r="K192" s="15"/>
      <c r="L192" s="15"/>
      <c r="M192" s="15"/>
    </row>
    <row r="193" spans="1:13" x14ac:dyDescent="0.2">
      <c r="A193" s="12"/>
      <c r="B193" s="17"/>
      <c r="C193" s="17"/>
      <c r="D193" s="17"/>
      <c r="E193" s="17"/>
      <c r="F193" s="17"/>
      <c r="G193" s="17"/>
      <c r="H193" s="36"/>
      <c r="I193" s="15"/>
      <c r="J193" s="15"/>
      <c r="K193" s="15"/>
      <c r="L193" s="15"/>
      <c r="M193" s="15"/>
    </row>
    <row r="194" spans="1:13" x14ac:dyDescent="0.2">
      <c r="A194" s="12" t="s">
        <v>4</v>
      </c>
      <c r="B194" s="17">
        <f>AVERAGE(B184:B192)</f>
        <v>1.7014</v>
      </c>
      <c r="C194" s="17">
        <f t="shared" ref="C194:G194" si="24">AVERAGE(C184:C192)</f>
        <v>0.21379999999999999</v>
      </c>
      <c r="D194" s="17">
        <f t="shared" si="24"/>
        <v>1.5545</v>
      </c>
      <c r="E194" s="17">
        <f t="shared" si="24"/>
        <v>119.31074999999998</v>
      </c>
      <c r="F194" s="17">
        <f t="shared" si="24"/>
        <v>0.64159999999999995</v>
      </c>
      <c r="G194" s="17" t="e">
        <f t="shared" si="24"/>
        <v>#DIV/0!</v>
      </c>
      <c r="H194" s="36">
        <f>AVERAGE(H184:H192)</f>
        <v>0.28738000000000002</v>
      </c>
      <c r="I194" s="15"/>
      <c r="J194" s="15"/>
      <c r="K194" s="15"/>
      <c r="L194" s="15"/>
      <c r="M194" s="15"/>
    </row>
    <row r="195" spans="1:13" ht="17" thickBot="1" x14ac:dyDescent="0.25">
      <c r="A195" s="37" t="s">
        <v>5</v>
      </c>
      <c r="B195" s="39">
        <f>COUNT(B184:B192)</f>
        <v>5</v>
      </c>
      <c r="C195" s="39">
        <f t="shared" ref="C195:H195" si="25">COUNT(C184:C192)</f>
        <v>5</v>
      </c>
      <c r="D195" s="39">
        <f t="shared" si="25"/>
        <v>2</v>
      </c>
      <c r="E195" s="39">
        <f t="shared" si="25"/>
        <v>4</v>
      </c>
      <c r="F195" s="39">
        <f t="shared" si="25"/>
        <v>5</v>
      </c>
      <c r="G195" s="39">
        <f t="shared" si="25"/>
        <v>0</v>
      </c>
      <c r="H195" s="40">
        <f t="shared" si="25"/>
        <v>5</v>
      </c>
      <c r="I195" s="15"/>
      <c r="J195" s="15"/>
      <c r="K195" s="15"/>
      <c r="L195" s="15"/>
      <c r="M195" s="15"/>
    </row>
    <row r="196" spans="1:13" x14ac:dyDescent="0.2">
      <c r="A196" s="49"/>
      <c r="B196" s="17"/>
      <c r="C196" s="17"/>
      <c r="D196" s="17"/>
      <c r="E196" s="17"/>
      <c r="F196" s="17"/>
      <c r="G196" s="17"/>
      <c r="H196" s="17"/>
      <c r="I196" s="15"/>
      <c r="J196" s="15"/>
      <c r="K196" s="15"/>
      <c r="L196" s="15"/>
      <c r="M196" s="15"/>
    </row>
    <row r="197" spans="1:13" x14ac:dyDescent="0.2">
      <c r="A197" s="49"/>
      <c r="B197" s="17"/>
      <c r="C197" s="17"/>
      <c r="D197" s="17"/>
      <c r="E197" s="17"/>
      <c r="F197" s="17"/>
      <c r="G197" s="17"/>
      <c r="H197" s="17"/>
      <c r="I197" s="15"/>
      <c r="J197" s="15"/>
      <c r="K197" s="15"/>
      <c r="L197" s="15"/>
      <c r="M197" s="15"/>
    </row>
    <row r="198" spans="1:13" ht="17" thickBot="1" x14ac:dyDescent="0.25">
      <c r="A198" s="49"/>
      <c r="B198" s="17"/>
      <c r="C198" s="17"/>
      <c r="D198" s="17"/>
      <c r="E198" s="17"/>
      <c r="F198" s="17"/>
      <c r="G198" s="17"/>
      <c r="H198" s="17"/>
      <c r="I198" s="15"/>
      <c r="J198" s="15"/>
      <c r="K198" s="15"/>
      <c r="L198" s="15"/>
      <c r="M198" s="15"/>
    </row>
    <row r="199" spans="1:13" ht="17" thickBot="1" x14ac:dyDescent="0.25">
      <c r="A199" s="55" t="s">
        <v>200</v>
      </c>
      <c r="B199" s="14" t="s">
        <v>0</v>
      </c>
      <c r="C199" s="14" t="s">
        <v>7</v>
      </c>
      <c r="D199" s="14" t="s">
        <v>8</v>
      </c>
      <c r="E199" s="14" t="s">
        <v>9</v>
      </c>
      <c r="F199" s="14" t="s">
        <v>10</v>
      </c>
      <c r="G199" s="14" t="s">
        <v>201</v>
      </c>
      <c r="H199" s="46" t="s">
        <v>202</v>
      </c>
      <c r="I199" s="15"/>
      <c r="J199" s="15"/>
      <c r="K199" s="15"/>
      <c r="L199" s="15"/>
      <c r="M199" s="15"/>
    </row>
    <row r="200" spans="1:13" x14ac:dyDescent="0.2">
      <c r="A200" s="12" t="s">
        <v>400</v>
      </c>
      <c r="B200" s="17"/>
      <c r="C200" s="17">
        <v>0.14899999999999999</v>
      </c>
      <c r="D200" s="17"/>
      <c r="E200" s="17"/>
      <c r="F200" s="17">
        <v>0.29099999999999998</v>
      </c>
      <c r="G200" s="17"/>
      <c r="H200" s="36">
        <v>0.11679999999999999</v>
      </c>
      <c r="I200" s="15"/>
      <c r="J200" s="15"/>
      <c r="K200" s="15"/>
      <c r="L200" s="15"/>
      <c r="M200" s="15"/>
    </row>
    <row r="201" spans="1:13" x14ac:dyDescent="0.2">
      <c r="A201" s="12" t="s">
        <v>401</v>
      </c>
      <c r="B201" s="17"/>
      <c r="C201" s="17">
        <v>0.153</v>
      </c>
      <c r="D201" s="17"/>
      <c r="E201" s="17"/>
      <c r="F201" s="17">
        <v>0.316</v>
      </c>
      <c r="G201" s="17"/>
      <c r="H201" s="36">
        <v>0.13350000000000001</v>
      </c>
      <c r="I201" s="15"/>
      <c r="J201" s="15"/>
      <c r="K201" s="15"/>
      <c r="L201" s="15"/>
      <c r="M201" s="15"/>
    </row>
    <row r="202" spans="1:13" x14ac:dyDescent="0.2">
      <c r="A202" s="12"/>
      <c r="B202" s="17"/>
      <c r="C202" s="17"/>
      <c r="D202" s="17"/>
      <c r="E202" s="17"/>
      <c r="F202" s="17"/>
      <c r="G202" s="17"/>
      <c r="H202" s="36"/>
      <c r="I202" s="15"/>
      <c r="J202" s="15"/>
      <c r="K202" s="15"/>
      <c r="L202" s="15"/>
      <c r="M202" s="15"/>
    </row>
    <row r="203" spans="1:13" x14ac:dyDescent="0.2">
      <c r="A203" s="12" t="s">
        <v>4</v>
      </c>
      <c r="B203" s="17" t="e">
        <f>AVERAGE(B200:B201)</f>
        <v>#DIV/0!</v>
      </c>
      <c r="C203" s="17">
        <f t="shared" ref="C203:G203" si="26">AVERAGE(C200:C201)</f>
        <v>0.151</v>
      </c>
      <c r="D203" s="17" t="e">
        <f t="shared" si="26"/>
        <v>#DIV/0!</v>
      </c>
      <c r="E203" s="17" t="e">
        <f t="shared" si="26"/>
        <v>#DIV/0!</v>
      </c>
      <c r="F203" s="17">
        <f t="shared" si="26"/>
        <v>0.30349999999999999</v>
      </c>
      <c r="G203" s="17" t="e">
        <f t="shared" si="26"/>
        <v>#DIV/0!</v>
      </c>
      <c r="H203" s="36">
        <f>AVERAGE(H200:H201)</f>
        <v>0.12514999999999998</v>
      </c>
      <c r="I203" s="15"/>
      <c r="J203" s="15"/>
      <c r="K203" s="15"/>
      <c r="L203" s="15"/>
      <c r="M203" s="15"/>
    </row>
    <row r="204" spans="1:13" ht="17" thickBot="1" x14ac:dyDescent="0.25">
      <c r="A204" s="37" t="s">
        <v>5</v>
      </c>
      <c r="B204" s="39">
        <f>COUNT(B200:B201)</f>
        <v>0</v>
      </c>
      <c r="C204" s="39">
        <f t="shared" ref="C204:H204" si="27">COUNT(C200:C201)</f>
        <v>2</v>
      </c>
      <c r="D204" s="39">
        <f t="shared" si="27"/>
        <v>0</v>
      </c>
      <c r="E204" s="39">
        <f t="shared" si="27"/>
        <v>0</v>
      </c>
      <c r="F204" s="39">
        <f t="shared" si="27"/>
        <v>2</v>
      </c>
      <c r="G204" s="39">
        <f t="shared" si="27"/>
        <v>0</v>
      </c>
      <c r="H204" s="40">
        <f t="shared" si="27"/>
        <v>2</v>
      </c>
      <c r="I204" s="15"/>
      <c r="J204" s="15"/>
      <c r="K204" s="15"/>
      <c r="L204" s="15"/>
      <c r="M204" s="15"/>
    </row>
    <row r="205" spans="1:13" x14ac:dyDescent="0.2">
      <c r="A205" s="49"/>
      <c r="B205" s="17"/>
      <c r="C205" s="17"/>
      <c r="D205" s="17"/>
      <c r="E205" s="17"/>
      <c r="F205" s="17"/>
      <c r="G205" s="17"/>
      <c r="H205" s="17"/>
      <c r="I205" s="15"/>
      <c r="J205" s="15"/>
      <c r="K205" s="15"/>
      <c r="L205" s="15"/>
      <c r="M205" s="15"/>
    </row>
    <row r="206" spans="1:13" x14ac:dyDescent="0.2">
      <c r="A206" s="49"/>
      <c r="B206" s="17"/>
      <c r="C206" s="17"/>
      <c r="D206" s="17"/>
      <c r="E206" s="17"/>
      <c r="F206" s="17"/>
      <c r="G206" s="17"/>
      <c r="H206" s="17"/>
      <c r="I206" s="15"/>
      <c r="J206" s="15"/>
      <c r="K206" s="15"/>
      <c r="L206" s="15"/>
      <c r="M206" s="15"/>
    </row>
    <row r="207" spans="1:13" ht="17" thickBot="1" x14ac:dyDescent="0.25">
      <c r="A207" s="49"/>
      <c r="B207" s="17"/>
      <c r="C207" s="17"/>
      <c r="D207" s="17"/>
      <c r="E207" s="17"/>
      <c r="F207" s="17"/>
      <c r="G207" s="17"/>
      <c r="H207" s="17"/>
      <c r="I207" s="15"/>
      <c r="J207" s="15"/>
      <c r="K207" s="15"/>
      <c r="L207" s="15"/>
      <c r="M207" s="15"/>
    </row>
    <row r="208" spans="1:13" ht="17" thickBot="1" x14ac:dyDescent="0.25">
      <c r="A208" s="55" t="s">
        <v>293</v>
      </c>
      <c r="B208" s="14" t="s">
        <v>0</v>
      </c>
      <c r="C208" s="14" t="s">
        <v>7</v>
      </c>
      <c r="D208" s="14" t="s">
        <v>8</v>
      </c>
      <c r="E208" s="14" t="s">
        <v>9</v>
      </c>
      <c r="F208" s="14" t="s">
        <v>10</v>
      </c>
      <c r="G208" s="14" t="s">
        <v>201</v>
      </c>
      <c r="H208" s="46" t="s">
        <v>202</v>
      </c>
      <c r="I208" s="15"/>
      <c r="J208" s="15"/>
      <c r="K208" s="15"/>
      <c r="L208" s="15"/>
      <c r="M208" s="15"/>
    </row>
    <row r="209" spans="1:13" x14ac:dyDescent="0.2">
      <c r="A209" s="12" t="s">
        <v>402</v>
      </c>
      <c r="B209" s="17"/>
      <c r="C209" s="17">
        <v>0.188</v>
      </c>
      <c r="D209" s="17"/>
      <c r="E209" s="17"/>
      <c r="F209" s="17">
        <v>0.41299999999999998</v>
      </c>
      <c r="G209" s="17"/>
      <c r="H209" s="36">
        <v>0.19259999999999999</v>
      </c>
      <c r="I209" s="15"/>
      <c r="J209" s="15"/>
      <c r="K209" s="15"/>
      <c r="L209" s="15"/>
      <c r="M209" s="15"/>
    </row>
    <row r="210" spans="1:13" x14ac:dyDescent="0.2">
      <c r="A210" s="12" t="s">
        <v>403</v>
      </c>
      <c r="B210" s="17"/>
      <c r="C210" s="17">
        <v>0.16800000000000001</v>
      </c>
      <c r="D210" s="17"/>
      <c r="E210" s="17"/>
      <c r="F210" s="17">
        <v>0.435</v>
      </c>
      <c r="G210" s="17"/>
      <c r="H210" s="36">
        <v>0.17180000000000001</v>
      </c>
      <c r="I210" s="15"/>
      <c r="J210" s="15"/>
      <c r="K210" s="15"/>
      <c r="L210" s="15"/>
      <c r="M210" s="15"/>
    </row>
    <row r="211" spans="1:13" x14ac:dyDescent="0.2">
      <c r="A211" s="12" t="s">
        <v>404</v>
      </c>
      <c r="B211" s="17"/>
      <c r="C211" s="17"/>
      <c r="D211" s="17"/>
      <c r="E211" s="17"/>
      <c r="F211" s="17"/>
      <c r="G211" s="17"/>
      <c r="H211" s="36"/>
      <c r="I211" s="15"/>
      <c r="J211" s="15"/>
      <c r="K211" s="15"/>
      <c r="L211" s="15"/>
      <c r="M211" s="15"/>
    </row>
    <row r="212" spans="1:13" x14ac:dyDescent="0.2">
      <c r="A212" s="12" t="s">
        <v>405</v>
      </c>
      <c r="B212" s="17"/>
      <c r="C212" s="17"/>
      <c r="D212" s="17"/>
      <c r="E212" s="17"/>
      <c r="F212" s="17">
        <v>0.41499999999999998</v>
      </c>
      <c r="G212" s="17"/>
      <c r="H212" s="36">
        <v>0.28650000000000003</v>
      </c>
      <c r="I212" s="15"/>
      <c r="J212" s="15"/>
      <c r="K212" s="15"/>
      <c r="L212" s="15"/>
      <c r="M212" s="15"/>
    </row>
    <row r="213" spans="1:13" x14ac:dyDescent="0.2">
      <c r="A213" s="12" t="s">
        <v>406</v>
      </c>
      <c r="B213" s="17"/>
      <c r="C213" s="17">
        <v>0.17100000000000001</v>
      </c>
      <c r="D213" s="17"/>
      <c r="E213" s="17"/>
      <c r="F213" s="17"/>
      <c r="G213" s="17"/>
      <c r="H213" s="36">
        <v>0.15920000000000001</v>
      </c>
      <c r="I213" s="15"/>
      <c r="J213" s="15"/>
      <c r="K213" s="15"/>
      <c r="L213" s="15"/>
      <c r="M213" s="15"/>
    </row>
    <row r="214" spans="1:13" x14ac:dyDescent="0.2">
      <c r="A214" s="12"/>
      <c r="B214" s="17"/>
      <c r="C214" s="17"/>
      <c r="D214" s="17"/>
      <c r="E214" s="17"/>
      <c r="F214" s="17"/>
      <c r="G214" s="17"/>
      <c r="H214" s="36"/>
      <c r="I214" s="15"/>
      <c r="J214" s="15"/>
      <c r="K214" s="15"/>
      <c r="L214" s="15"/>
      <c r="M214" s="15"/>
    </row>
    <row r="215" spans="1:13" x14ac:dyDescent="0.2">
      <c r="A215" s="12" t="s">
        <v>4</v>
      </c>
      <c r="B215" s="17" t="e">
        <f>AVERAGE(B209:B213)</f>
        <v>#DIV/0!</v>
      </c>
      <c r="C215" s="17">
        <f t="shared" ref="C215:G215" si="28">AVERAGE(C209:C213)</f>
        <v>0.17566666666666667</v>
      </c>
      <c r="D215" s="17" t="e">
        <f t="shared" si="28"/>
        <v>#DIV/0!</v>
      </c>
      <c r="E215" s="17" t="e">
        <f t="shared" si="28"/>
        <v>#DIV/0!</v>
      </c>
      <c r="F215" s="17">
        <f t="shared" si="28"/>
        <v>0.42099999999999999</v>
      </c>
      <c r="G215" s="17" t="e">
        <f t="shared" si="28"/>
        <v>#DIV/0!</v>
      </c>
      <c r="H215" s="36">
        <f>AVERAGE(H209:H213)</f>
        <v>0.20252500000000001</v>
      </c>
      <c r="I215" s="15"/>
      <c r="J215" s="15"/>
      <c r="K215" s="15"/>
      <c r="L215" s="15"/>
      <c r="M215" s="15"/>
    </row>
    <row r="216" spans="1:13" ht="17" thickBot="1" x14ac:dyDescent="0.25">
      <c r="A216" s="37" t="s">
        <v>5</v>
      </c>
      <c r="B216" s="39">
        <f>COUNT(B209:B213)</f>
        <v>0</v>
      </c>
      <c r="C216" s="39">
        <f t="shared" ref="C216:G216" si="29">COUNT(C209:C213)</f>
        <v>3</v>
      </c>
      <c r="D216" s="39">
        <f t="shared" si="29"/>
        <v>0</v>
      </c>
      <c r="E216" s="39">
        <f t="shared" si="29"/>
        <v>0</v>
      </c>
      <c r="F216" s="39">
        <f t="shared" si="29"/>
        <v>3</v>
      </c>
      <c r="G216" s="39">
        <f t="shared" si="29"/>
        <v>0</v>
      </c>
      <c r="H216" s="40">
        <f>COUNT(H209:H213)</f>
        <v>4</v>
      </c>
      <c r="I216" s="15"/>
      <c r="J216" s="15"/>
      <c r="K216" s="15"/>
      <c r="L216" s="15"/>
      <c r="M216" s="15"/>
    </row>
    <row r="217" spans="1:13" x14ac:dyDescent="0.2">
      <c r="A217" s="49"/>
      <c r="B217" s="17"/>
      <c r="C217" s="17"/>
      <c r="D217" s="17"/>
      <c r="E217" s="17"/>
      <c r="F217" s="17"/>
      <c r="G217" s="17"/>
      <c r="H217" s="17"/>
      <c r="I217" s="15"/>
      <c r="J217" s="15"/>
      <c r="K217" s="15"/>
      <c r="L217" s="15"/>
      <c r="M217" s="15"/>
    </row>
    <row r="218" spans="1:13" x14ac:dyDescent="0.2">
      <c r="A218" s="49"/>
      <c r="B218" s="17"/>
      <c r="C218" s="17"/>
      <c r="D218" s="17"/>
      <c r="E218" s="17"/>
      <c r="F218" s="17"/>
      <c r="G218" s="17"/>
      <c r="H218" s="17"/>
      <c r="I218" s="15"/>
      <c r="J218" s="15"/>
      <c r="K218" s="15"/>
      <c r="L218" s="15"/>
      <c r="M218" s="15"/>
    </row>
    <row r="219" spans="1:13" ht="17" thickBot="1" x14ac:dyDescent="0.25">
      <c r="A219" s="49"/>
      <c r="B219" s="17"/>
      <c r="C219" s="17"/>
      <c r="D219" s="17"/>
      <c r="E219" s="17"/>
      <c r="F219" s="17"/>
      <c r="G219" s="17"/>
      <c r="H219" s="17"/>
      <c r="I219" s="15"/>
      <c r="J219" s="15"/>
      <c r="K219" s="15"/>
      <c r="L219" s="15"/>
      <c r="M219" s="15"/>
    </row>
    <row r="220" spans="1:13" ht="17" thickBot="1" x14ac:dyDescent="0.25">
      <c r="A220" s="55" t="s">
        <v>295</v>
      </c>
      <c r="B220" s="14" t="s">
        <v>0</v>
      </c>
      <c r="C220" s="14" t="s">
        <v>7</v>
      </c>
      <c r="D220" s="14" t="s">
        <v>8</v>
      </c>
      <c r="E220" s="14" t="s">
        <v>9</v>
      </c>
      <c r="F220" s="14" t="s">
        <v>10</v>
      </c>
      <c r="G220" s="14" t="s">
        <v>201</v>
      </c>
      <c r="H220" s="46" t="s">
        <v>202</v>
      </c>
      <c r="I220" s="15"/>
      <c r="J220" s="15"/>
      <c r="K220" s="15"/>
      <c r="L220" s="15"/>
      <c r="M220" s="15"/>
    </row>
    <row r="221" spans="1:13" x14ac:dyDescent="0.2">
      <c r="A221" s="12" t="s">
        <v>407</v>
      </c>
      <c r="B221" s="17"/>
      <c r="C221" s="17">
        <v>0.188</v>
      </c>
      <c r="D221" s="17"/>
      <c r="E221" s="17"/>
      <c r="F221" s="17">
        <v>0.46</v>
      </c>
      <c r="G221" s="17"/>
      <c r="H221" s="36">
        <v>0.3367</v>
      </c>
      <c r="I221" s="15"/>
      <c r="J221" s="15"/>
      <c r="K221" s="15"/>
      <c r="L221" s="15"/>
      <c r="M221" s="15"/>
    </row>
    <row r="222" spans="1:13" x14ac:dyDescent="0.2">
      <c r="A222" s="12" t="s">
        <v>408</v>
      </c>
      <c r="B222" s="17"/>
      <c r="C222" s="17"/>
      <c r="D222" s="17"/>
      <c r="E222" s="17"/>
      <c r="F222" s="17">
        <v>0.41099999999999998</v>
      </c>
      <c r="G222" s="17"/>
      <c r="H222" s="36">
        <v>0.1416</v>
      </c>
      <c r="I222" s="15"/>
      <c r="J222" s="15"/>
      <c r="K222" s="15"/>
      <c r="L222" s="15"/>
      <c r="M222" s="15"/>
    </row>
    <row r="223" spans="1:13" x14ac:dyDescent="0.2">
      <c r="A223" s="12" t="s">
        <v>409</v>
      </c>
      <c r="B223" s="17"/>
      <c r="C223" s="17"/>
      <c r="D223" s="17"/>
      <c r="E223" s="17"/>
      <c r="F223" s="17">
        <v>0.41799999999999998</v>
      </c>
      <c r="G223" s="17"/>
      <c r="H223" s="36">
        <v>0.3004</v>
      </c>
      <c r="I223" s="15"/>
      <c r="J223" s="15"/>
      <c r="K223" s="15"/>
      <c r="L223" s="15"/>
      <c r="M223" s="15"/>
    </row>
    <row r="224" spans="1:13" x14ac:dyDescent="0.2">
      <c r="A224" s="12" t="s">
        <v>410</v>
      </c>
      <c r="B224" s="17"/>
      <c r="C224" s="17"/>
      <c r="D224" s="17"/>
      <c r="E224" s="17">
        <v>118.837</v>
      </c>
      <c r="F224" s="17"/>
      <c r="G224" s="17"/>
      <c r="H224" s="36"/>
      <c r="I224" s="15"/>
      <c r="J224" s="15"/>
      <c r="K224" s="15"/>
      <c r="L224" s="15"/>
      <c r="M224" s="15"/>
    </row>
    <row r="225" spans="1:13" x14ac:dyDescent="0.2">
      <c r="A225" s="12"/>
      <c r="B225" s="17"/>
      <c r="C225" s="17"/>
      <c r="D225" s="17"/>
      <c r="E225" s="17"/>
      <c r="F225" s="17"/>
      <c r="G225" s="17"/>
      <c r="H225" s="36"/>
      <c r="I225" s="15"/>
      <c r="J225" s="15"/>
      <c r="K225" s="15"/>
      <c r="L225" s="15"/>
      <c r="M225" s="15"/>
    </row>
    <row r="226" spans="1:13" x14ac:dyDescent="0.2">
      <c r="A226" s="12" t="s">
        <v>4</v>
      </c>
      <c r="B226" s="17" t="e">
        <f>AVERAGE(B221:B224)</f>
        <v>#DIV/0!</v>
      </c>
      <c r="C226" s="17">
        <f t="shared" ref="C226:G226" si="30">AVERAGE(C221:C224)</f>
        <v>0.188</v>
      </c>
      <c r="D226" s="17" t="e">
        <f t="shared" si="30"/>
        <v>#DIV/0!</v>
      </c>
      <c r="E226" s="17">
        <f t="shared" si="30"/>
        <v>118.837</v>
      </c>
      <c r="F226" s="17">
        <f t="shared" si="30"/>
        <v>0.42966666666666664</v>
      </c>
      <c r="G226" s="17" t="e">
        <f t="shared" si="30"/>
        <v>#DIV/0!</v>
      </c>
      <c r="H226" s="36">
        <f>AVERAGE(H221:H224)</f>
        <v>0.25956666666666667</v>
      </c>
      <c r="I226" s="15"/>
      <c r="J226" s="15"/>
      <c r="K226" s="15"/>
      <c r="L226" s="15"/>
      <c r="M226" s="15"/>
    </row>
    <row r="227" spans="1:13" ht="17" thickBot="1" x14ac:dyDescent="0.25">
      <c r="A227" s="37" t="s">
        <v>5</v>
      </c>
      <c r="B227" s="39">
        <f>COUNT(B221:B224)</f>
        <v>0</v>
      </c>
      <c r="C227" s="39">
        <f t="shared" ref="C227:H227" si="31">COUNT(C221:C224)</f>
        <v>1</v>
      </c>
      <c r="D227" s="39">
        <f t="shared" si="31"/>
        <v>0</v>
      </c>
      <c r="E227" s="39">
        <f t="shared" si="31"/>
        <v>1</v>
      </c>
      <c r="F227" s="39">
        <f t="shared" si="31"/>
        <v>3</v>
      </c>
      <c r="G227" s="39">
        <f t="shared" si="31"/>
        <v>0</v>
      </c>
      <c r="H227" s="40">
        <f t="shared" si="31"/>
        <v>3</v>
      </c>
      <c r="I227" s="15"/>
      <c r="J227" s="15"/>
      <c r="K227" s="15"/>
      <c r="L227" s="15"/>
      <c r="M227" s="15"/>
    </row>
    <row r="228" spans="1:13" x14ac:dyDescent="0.2">
      <c r="A228" s="49"/>
      <c r="B228" s="17"/>
      <c r="C228" s="17"/>
      <c r="D228" s="17"/>
      <c r="E228" s="17"/>
      <c r="F228" s="17"/>
      <c r="G228" s="17"/>
      <c r="H228" s="17"/>
      <c r="I228" s="15"/>
      <c r="J228" s="15"/>
      <c r="K228" s="15"/>
      <c r="L228" s="15"/>
      <c r="M228" s="15"/>
    </row>
    <row r="229" spans="1:13" x14ac:dyDescent="0.2">
      <c r="A229" s="49"/>
      <c r="B229" s="17"/>
      <c r="C229" s="17"/>
      <c r="D229" s="17"/>
      <c r="E229" s="17"/>
      <c r="F229" s="17"/>
      <c r="G229" s="17"/>
      <c r="H229" s="17"/>
      <c r="I229" s="15"/>
      <c r="J229" s="15"/>
      <c r="K229" s="15"/>
      <c r="L229" s="15"/>
      <c r="M229" s="15"/>
    </row>
    <row r="230" spans="1:13" ht="17" thickBot="1" x14ac:dyDescent="0.25">
      <c r="A230" s="49"/>
      <c r="B230" s="17"/>
      <c r="C230" s="17"/>
      <c r="D230" s="17"/>
      <c r="E230" s="17"/>
      <c r="F230" s="17"/>
      <c r="G230" s="17"/>
      <c r="H230" s="17"/>
      <c r="I230" s="15"/>
      <c r="J230" s="15"/>
      <c r="K230" s="15"/>
      <c r="L230" s="15"/>
      <c r="M230" s="15"/>
    </row>
    <row r="231" spans="1:13" ht="17" thickBot="1" x14ac:dyDescent="0.25">
      <c r="A231" s="33" t="s">
        <v>418</v>
      </c>
      <c r="B231" s="14" t="s">
        <v>0</v>
      </c>
      <c r="C231" s="14" t="s">
        <v>7</v>
      </c>
      <c r="D231" s="14" t="s">
        <v>8</v>
      </c>
      <c r="E231" s="14" t="s">
        <v>9</v>
      </c>
      <c r="F231" s="14" t="s">
        <v>10</v>
      </c>
      <c r="G231" s="14" t="s">
        <v>201</v>
      </c>
      <c r="H231" s="46" t="s">
        <v>202</v>
      </c>
      <c r="I231" s="15"/>
      <c r="J231" s="15"/>
      <c r="K231" s="15"/>
      <c r="L231" s="15"/>
      <c r="M231" s="15"/>
    </row>
    <row r="232" spans="1:13" x14ac:dyDescent="0.2">
      <c r="A232" s="12" t="s">
        <v>411</v>
      </c>
      <c r="B232" s="17"/>
      <c r="C232" s="17">
        <v>0.214</v>
      </c>
      <c r="D232" s="17"/>
      <c r="E232" s="17"/>
      <c r="F232" s="17">
        <v>0.58899999999999997</v>
      </c>
      <c r="G232" s="17"/>
      <c r="H232" s="36">
        <v>0.35239999999999999</v>
      </c>
      <c r="I232" s="15"/>
      <c r="J232" s="15"/>
      <c r="K232" s="15"/>
      <c r="L232" s="15"/>
      <c r="M232" s="15"/>
    </row>
    <row r="233" spans="1:13" x14ac:dyDescent="0.2">
      <c r="A233" s="12" t="s">
        <v>412</v>
      </c>
      <c r="B233" s="17"/>
      <c r="C233" s="17">
        <v>0.219</v>
      </c>
      <c r="D233" s="17"/>
      <c r="E233" s="17"/>
      <c r="F233" s="17"/>
      <c r="G233" s="17"/>
      <c r="H233" s="36"/>
      <c r="I233" s="15"/>
      <c r="J233" s="15"/>
      <c r="K233" s="15"/>
      <c r="L233" s="15"/>
      <c r="M233" s="15"/>
    </row>
    <row r="234" spans="1:13" x14ac:dyDescent="0.2">
      <c r="A234" s="12" t="s">
        <v>413</v>
      </c>
      <c r="B234" s="17"/>
      <c r="C234" s="17"/>
      <c r="D234" s="17">
        <v>1.3380000000000001</v>
      </c>
      <c r="E234" s="17">
        <v>120.218</v>
      </c>
      <c r="F234" s="17"/>
      <c r="G234" s="17"/>
      <c r="H234" s="36"/>
      <c r="I234" s="15"/>
      <c r="J234" s="15"/>
      <c r="K234" s="15"/>
      <c r="L234" s="15"/>
      <c r="M234" s="15"/>
    </row>
    <row r="235" spans="1:13" x14ac:dyDescent="0.2">
      <c r="A235" s="12" t="s">
        <v>414</v>
      </c>
      <c r="B235" s="17"/>
      <c r="C235" s="17">
        <v>0.20300000000000001</v>
      </c>
      <c r="D235" s="17"/>
      <c r="E235" s="17"/>
      <c r="F235" s="17">
        <v>0.53900000000000003</v>
      </c>
      <c r="G235" s="17"/>
      <c r="H235" s="36">
        <v>0.25680000000000003</v>
      </c>
      <c r="I235" s="15"/>
      <c r="J235" s="15"/>
      <c r="K235" s="15"/>
      <c r="L235" s="15"/>
      <c r="M235" s="15"/>
    </row>
    <row r="236" spans="1:13" x14ac:dyDescent="0.2">
      <c r="A236" s="12" t="s">
        <v>415</v>
      </c>
      <c r="B236" s="17"/>
      <c r="C236" s="17">
        <v>0.19900000000000001</v>
      </c>
      <c r="D236" s="17"/>
      <c r="E236" s="17"/>
      <c r="F236" s="17">
        <v>0.53800000000000003</v>
      </c>
      <c r="G236" s="17"/>
      <c r="H236" s="36">
        <v>0.32969999999999999</v>
      </c>
      <c r="I236" s="15"/>
      <c r="J236" s="15"/>
      <c r="K236" s="15"/>
      <c r="L236" s="15"/>
      <c r="M236" s="15"/>
    </row>
    <row r="237" spans="1:13" x14ac:dyDescent="0.2">
      <c r="A237" s="12" t="s">
        <v>416</v>
      </c>
      <c r="B237" s="17"/>
      <c r="C237" s="17"/>
      <c r="D237" s="17">
        <v>1.452</v>
      </c>
      <c r="E237" s="17">
        <v>119.989</v>
      </c>
      <c r="F237" s="17"/>
      <c r="G237" s="17"/>
      <c r="H237" s="36"/>
      <c r="I237" s="15"/>
      <c r="J237" s="15"/>
      <c r="K237" s="15"/>
      <c r="L237" s="15"/>
      <c r="M237" s="15"/>
    </row>
    <row r="238" spans="1:13" x14ac:dyDescent="0.2">
      <c r="A238" s="12"/>
      <c r="B238" s="17"/>
      <c r="C238" s="17"/>
      <c r="D238" s="17"/>
      <c r="E238" s="17"/>
      <c r="F238" s="17"/>
      <c r="G238" s="17"/>
      <c r="H238" s="36"/>
      <c r="I238" s="15"/>
      <c r="J238" s="15"/>
      <c r="K238" s="15"/>
      <c r="L238" s="15"/>
      <c r="M238" s="15"/>
    </row>
    <row r="239" spans="1:13" x14ac:dyDescent="0.2">
      <c r="A239" s="12" t="s">
        <v>4</v>
      </c>
      <c r="B239" s="17" t="e">
        <f>AVERAGE(B232:B237)</f>
        <v>#DIV/0!</v>
      </c>
      <c r="C239" s="17">
        <f t="shared" ref="C239:G239" si="32">AVERAGE(C232:C237)</f>
        <v>0.20874999999999999</v>
      </c>
      <c r="D239" s="17">
        <f t="shared" si="32"/>
        <v>1.395</v>
      </c>
      <c r="E239" s="17">
        <f t="shared" si="32"/>
        <v>120.1035</v>
      </c>
      <c r="F239" s="17">
        <f t="shared" si="32"/>
        <v>0.55533333333333335</v>
      </c>
      <c r="G239" s="17" t="e">
        <f t="shared" si="32"/>
        <v>#DIV/0!</v>
      </c>
      <c r="H239" s="36">
        <f>AVERAGE(H232:H237)</f>
        <v>0.31296666666666667</v>
      </c>
      <c r="I239" s="15"/>
      <c r="J239" s="15"/>
      <c r="K239" s="15"/>
      <c r="L239" s="15"/>
      <c r="M239" s="15"/>
    </row>
    <row r="240" spans="1:13" ht="17" thickBot="1" x14ac:dyDescent="0.25">
      <c r="A240" s="37" t="s">
        <v>5</v>
      </c>
      <c r="B240" s="39">
        <f>COUNT(B232:B237)</f>
        <v>0</v>
      </c>
      <c r="C240" s="39">
        <f t="shared" ref="C240:H240" si="33">COUNT(C232:C237)</f>
        <v>4</v>
      </c>
      <c r="D240" s="39">
        <f t="shared" si="33"/>
        <v>2</v>
      </c>
      <c r="E240" s="39">
        <f t="shared" si="33"/>
        <v>2</v>
      </c>
      <c r="F240" s="39">
        <f t="shared" si="33"/>
        <v>3</v>
      </c>
      <c r="G240" s="39">
        <f t="shared" si="33"/>
        <v>0</v>
      </c>
      <c r="H240" s="40">
        <f t="shared" si="33"/>
        <v>3</v>
      </c>
      <c r="I240" s="15"/>
      <c r="J240" s="15"/>
      <c r="K240" s="15"/>
      <c r="L240" s="15"/>
      <c r="M240" s="15"/>
    </row>
  </sheetData>
  <mergeCells count="1">
    <mergeCell ref="K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483-D462-6C44-8B61-98864C341BB1}">
  <dimension ref="A1:H48"/>
  <sheetViews>
    <sheetView workbookViewId="0">
      <selection activeCell="C50" sqref="C50"/>
    </sheetView>
  </sheetViews>
  <sheetFormatPr baseColWidth="10" defaultRowHeight="16" x14ac:dyDescent="0.2"/>
  <cols>
    <col min="1" max="1" width="22.33203125" customWidth="1"/>
    <col min="7" max="7" width="12.6640625" customWidth="1"/>
    <col min="8" max="8" width="15.33203125" customWidth="1"/>
  </cols>
  <sheetData>
    <row r="1" spans="1:8" ht="17" thickBot="1" x14ac:dyDescent="0.25">
      <c r="A1" s="55" t="s">
        <v>200</v>
      </c>
      <c r="B1" s="18" t="s">
        <v>0</v>
      </c>
      <c r="C1" s="18" t="s">
        <v>7</v>
      </c>
      <c r="D1" s="18" t="s">
        <v>8</v>
      </c>
      <c r="E1" s="18" t="s">
        <v>9</v>
      </c>
      <c r="F1" s="18" t="s">
        <v>10</v>
      </c>
      <c r="G1" s="18" t="s">
        <v>201</v>
      </c>
      <c r="H1" s="19" t="s">
        <v>202</v>
      </c>
    </row>
    <row r="2" spans="1:8" x14ac:dyDescent="0.2">
      <c r="A2" s="52" t="s">
        <v>420</v>
      </c>
      <c r="B2" s="17">
        <v>1.0409999999999999</v>
      </c>
      <c r="C2" s="17"/>
      <c r="D2" s="17">
        <v>0.68</v>
      </c>
      <c r="E2" s="17"/>
      <c r="F2" s="17"/>
      <c r="G2" s="17"/>
      <c r="H2" s="35"/>
    </row>
    <row r="3" spans="1:8" x14ac:dyDescent="0.2">
      <c r="A3" s="12" t="s">
        <v>421</v>
      </c>
      <c r="B3" s="17"/>
      <c r="C3" s="17">
        <v>0.158</v>
      </c>
      <c r="D3" s="17"/>
      <c r="E3" s="17"/>
      <c r="F3" s="17">
        <v>0.36099999999999999</v>
      </c>
      <c r="G3" s="17"/>
      <c r="H3" s="36">
        <v>0.18079999999999999</v>
      </c>
    </row>
    <row r="4" spans="1:8" x14ac:dyDescent="0.2">
      <c r="A4" s="12"/>
      <c r="B4" s="17"/>
      <c r="C4" s="17"/>
      <c r="D4" s="17"/>
      <c r="E4" s="17"/>
      <c r="F4" s="17"/>
      <c r="G4" s="17"/>
      <c r="H4" s="36"/>
    </row>
    <row r="5" spans="1:8" x14ac:dyDescent="0.2">
      <c r="A5" s="12" t="s">
        <v>4</v>
      </c>
      <c r="B5" s="17">
        <f>AVERAGE(B2:B3)</f>
        <v>1.0409999999999999</v>
      </c>
      <c r="C5" s="17">
        <f t="shared" ref="C5:G5" si="0">AVERAGE(C2:C3)</f>
        <v>0.158</v>
      </c>
      <c r="D5" s="17">
        <f t="shared" si="0"/>
        <v>0.68</v>
      </c>
      <c r="E5" s="17" t="e">
        <f t="shared" si="0"/>
        <v>#DIV/0!</v>
      </c>
      <c r="F5" s="17">
        <f t="shared" si="0"/>
        <v>0.36099999999999999</v>
      </c>
      <c r="G5" s="17" t="e">
        <f t="shared" si="0"/>
        <v>#DIV/0!</v>
      </c>
      <c r="H5" s="36">
        <f>AVERAGE(H2:H3)</f>
        <v>0.18079999999999999</v>
      </c>
    </row>
    <row r="6" spans="1:8" ht="17" thickBot="1" x14ac:dyDescent="0.25">
      <c r="A6" s="37" t="s">
        <v>5</v>
      </c>
      <c r="B6" s="39">
        <f>COUNT(B2:B3)</f>
        <v>1</v>
      </c>
      <c r="C6" s="39">
        <f t="shared" ref="C6:H6" si="1">COUNT(C2:C3)</f>
        <v>1</v>
      </c>
      <c r="D6" s="39">
        <f t="shared" si="1"/>
        <v>1</v>
      </c>
      <c r="E6" s="39">
        <f t="shared" si="1"/>
        <v>0</v>
      </c>
      <c r="F6" s="39">
        <f t="shared" si="1"/>
        <v>1</v>
      </c>
      <c r="G6" s="39">
        <f t="shared" si="1"/>
        <v>0</v>
      </c>
      <c r="H6" s="40">
        <f t="shared" si="1"/>
        <v>1</v>
      </c>
    </row>
    <row r="7" spans="1:8" x14ac:dyDescent="0.2">
      <c r="A7" s="49"/>
      <c r="B7" s="17"/>
      <c r="C7" s="17"/>
      <c r="D7" s="17"/>
      <c r="E7" s="17"/>
      <c r="F7" s="17"/>
      <c r="G7" s="17"/>
      <c r="H7" s="17"/>
    </row>
    <row r="8" spans="1:8" x14ac:dyDescent="0.2">
      <c r="A8" s="49"/>
      <c r="B8" s="17"/>
      <c r="C8" s="17"/>
      <c r="D8" s="17"/>
      <c r="E8" s="17"/>
      <c r="F8" s="17"/>
      <c r="G8" s="17"/>
      <c r="H8" s="17"/>
    </row>
    <row r="9" spans="1:8" ht="17" thickBot="1" x14ac:dyDescent="0.25">
      <c r="A9" s="49"/>
      <c r="B9" s="17"/>
      <c r="C9" s="17"/>
      <c r="D9" s="17"/>
      <c r="E9" s="17"/>
      <c r="F9" s="17"/>
      <c r="G9" s="17"/>
      <c r="H9" s="17"/>
    </row>
    <row r="10" spans="1:8" ht="17" thickBot="1" x14ac:dyDescent="0.25">
      <c r="A10" s="55" t="s">
        <v>293</v>
      </c>
      <c r="B10" s="18" t="s">
        <v>0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201</v>
      </c>
      <c r="H10" s="19" t="s">
        <v>202</v>
      </c>
    </row>
    <row r="11" spans="1:8" x14ac:dyDescent="0.2">
      <c r="A11" s="52" t="s">
        <v>422</v>
      </c>
      <c r="B11" s="17"/>
      <c r="C11" s="17"/>
      <c r="D11" s="17">
        <v>1.03</v>
      </c>
      <c r="E11" s="17">
        <v>119.755</v>
      </c>
      <c r="F11" s="17"/>
      <c r="G11" s="17"/>
      <c r="H11" s="35"/>
    </row>
    <row r="12" spans="1:8" x14ac:dyDescent="0.2">
      <c r="A12" s="12" t="s">
        <v>423</v>
      </c>
      <c r="B12" s="17"/>
      <c r="C12" s="17"/>
      <c r="D12" s="17">
        <v>1.054</v>
      </c>
      <c r="E12" s="17"/>
      <c r="F12" s="17"/>
      <c r="G12" s="17"/>
      <c r="H12" s="36"/>
    </row>
    <row r="13" spans="1:8" x14ac:dyDescent="0.2">
      <c r="A13" s="12" t="s">
        <v>424</v>
      </c>
      <c r="B13" s="17"/>
      <c r="C13" s="17">
        <v>0.19</v>
      </c>
      <c r="D13" s="17"/>
      <c r="E13" s="17"/>
      <c r="F13" s="17">
        <v>0.45</v>
      </c>
      <c r="G13" s="17"/>
      <c r="H13" s="36">
        <v>0.15679999999999999</v>
      </c>
    </row>
    <row r="14" spans="1:8" x14ac:dyDescent="0.2">
      <c r="A14" s="12" t="s">
        <v>425</v>
      </c>
      <c r="B14" s="17"/>
      <c r="C14" s="17">
        <v>0.19</v>
      </c>
      <c r="D14" s="17"/>
      <c r="E14" s="17"/>
      <c r="F14" s="17">
        <v>0.442</v>
      </c>
      <c r="G14" s="17"/>
      <c r="H14" s="36">
        <v>0.1855</v>
      </c>
    </row>
    <row r="15" spans="1:8" x14ac:dyDescent="0.2">
      <c r="A15" s="12" t="s">
        <v>426</v>
      </c>
      <c r="B15" s="17"/>
      <c r="C15" s="17">
        <v>0.17599999999999999</v>
      </c>
      <c r="D15" s="17"/>
      <c r="E15" s="17"/>
      <c r="F15" s="17"/>
      <c r="G15" s="17"/>
      <c r="H15" s="36"/>
    </row>
    <row r="16" spans="1:8" x14ac:dyDescent="0.2">
      <c r="A16" s="12" t="s">
        <v>427</v>
      </c>
      <c r="B16" s="17"/>
      <c r="C16" s="17"/>
      <c r="D16" s="17">
        <v>1.0069999999999999</v>
      </c>
      <c r="E16" s="17">
        <v>112.593</v>
      </c>
      <c r="F16" s="17"/>
      <c r="G16" s="17"/>
      <c r="H16" s="36"/>
    </row>
    <row r="17" spans="1:8" x14ac:dyDescent="0.2">
      <c r="A17" s="12" t="s">
        <v>428</v>
      </c>
      <c r="B17" s="17"/>
      <c r="C17" s="17"/>
      <c r="D17" s="17"/>
      <c r="E17" s="17"/>
      <c r="F17" s="17">
        <v>0.42</v>
      </c>
      <c r="G17" s="17"/>
      <c r="H17" s="36"/>
    </row>
    <row r="18" spans="1:8" x14ac:dyDescent="0.2">
      <c r="A18" s="12" t="s">
        <v>429</v>
      </c>
      <c r="B18" s="17"/>
      <c r="C18" s="17">
        <v>0.193</v>
      </c>
      <c r="D18" s="17"/>
      <c r="E18" s="17"/>
      <c r="F18" s="17">
        <v>0.42299999999999999</v>
      </c>
      <c r="G18" s="17"/>
      <c r="H18" s="36">
        <v>0.18740000000000001</v>
      </c>
    </row>
    <row r="19" spans="1:8" x14ac:dyDescent="0.2">
      <c r="A19" s="12" t="s">
        <v>430</v>
      </c>
      <c r="B19" s="17"/>
      <c r="C19" s="17">
        <v>0.182</v>
      </c>
      <c r="D19" s="17"/>
      <c r="E19" s="17"/>
      <c r="F19" s="17">
        <v>0.44600000000000001</v>
      </c>
      <c r="G19" s="17"/>
      <c r="H19" s="36">
        <v>0.14579999999999999</v>
      </c>
    </row>
    <row r="20" spans="1:8" x14ac:dyDescent="0.2">
      <c r="A20" s="12" t="s">
        <v>431</v>
      </c>
      <c r="B20" s="17"/>
      <c r="C20" s="17"/>
      <c r="D20" s="17"/>
      <c r="E20" s="17"/>
      <c r="F20" s="17"/>
      <c r="G20" s="17"/>
      <c r="H20" s="36"/>
    </row>
    <row r="21" spans="1:8" x14ac:dyDescent="0.2">
      <c r="A21" s="12" t="s">
        <v>432</v>
      </c>
      <c r="B21" s="17">
        <v>1.4750000000000001</v>
      </c>
      <c r="C21" s="17"/>
      <c r="D21" s="17">
        <v>1.109</v>
      </c>
      <c r="E21" s="17">
        <v>110.381</v>
      </c>
      <c r="F21" s="17"/>
      <c r="G21" s="17"/>
      <c r="H21" s="36"/>
    </row>
    <row r="22" spans="1:8" x14ac:dyDescent="0.2">
      <c r="A22" s="12"/>
      <c r="B22" s="17"/>
      <c r="C22" s="17"/>
      <c r="D22" s="17"/>
      <c r="E22" s="17"/>
      <c r="F22" s="17"/>
      <c r="G22" s="17"/>
      <c r="H22" s="36"/>
    </row>
    <row r="23" spans="1:8" x14ac:dyDescent="0.2">
      <c r="A23" s="12" t="s">
        <v>4</v>
      </c>
      <c r="B23" s="17">
        <f>AVERAGE(B11:B21)</f>
        <v>1.4750000000000001</v>
      </c>
      <c r="C23" s="17">
        <f t="shared" ref="C23:G23" si="2">AVERAGE(C11:C21)</f>
        <v>0.1862</v>
      </c>
      <c r="D23" s="17">
        <f>AVERAGE(D11:D21)</f>
        <v>1.05</v>
      </c>
      <c r="E23" s="17">
        <f t="shared" si="2"/>
        <v>114.24300000000001</v>
      </c>
      <c r="F23" s="17">
        <f t="shared" si="2"/>
        <v>0.43620000000000003</v>
      </c>
      <c r="G23" s="17" t="e">
        <f t="shared" si="2"/>
        <v>#DIV/0!</v>
      </c>
      <c r="H23" s="36">
        <f>AVERAGE(H11:H21)</f>
        <v>0.168875</v>
      </c>
    </row>
    <row r="24" spans="1:8" ht="17" thickBot="1" x14ac:dyDescent="0.25">
      <c r="A24" s="47" t="s">
        <v>5</v>
      </c>
      <c r="B24" s="39">
        <f>COUNT(B11:B21)</f>
        <v>1</v>
      </c>
      <c r="C24" s="39">
        <f t="shared" ref="C24:H24" si="3">COUNT(C11:C21)</f>
        <v>5</v>
      </c>
      <c r="D24" s="39">
        <f t="shared" si="3"/>
        <v>4</v>
      </c>
      <c r="E24" s="39">
        <f t="shared" si="3"/>
        <v>3</v>
      </c>
      <c r="F24" s="39">
        <f t="shared" si="3"/>
        <v>5</v>
      </c>
      <c r="G24" s="39">
        <f t="shared" si="3"/>
        <v>0</v>
      </c>
      <c r="H24" s="40">
        <f t="shared" si="3"/>
        <v>4</v>
      </c>
    </row>
    <row r="25" spans="1:8" x14ac:dyDescent="0.2">
      <c r="A25" s="49"/>
      <c r="B25" s="17"/>
      <c r="C25" s="17"/>
      <c r="D25" s="17"/>
      <c r="E25" s="17"/>
      <c r="F25" s="17"/>
      <c r="G25" s="17"/>
      <c r="H25" s="17"/>
    </row>
    <row r="26" spans="1:8" x14ac:dyDescent="0.2">
      <c r="A26" s="49"/>
      <c r="B26" s="17"/>
      <c r="C26" s="17"/>
      <c r="D26" s="17"/>
      <c r="E26" s="17"/>
      <c r="F26" s="17"/>
      <c r="G26" s="17"/>
      <c r="H26" s="17"/>
    </row>
    <row r="27" spans="1:8" ht="17" thickBot="1" x14ac:dyDescent="0.25">
      <c r="A27" s="49"/>
      <c r="B27" s="17"/>
      <c r="C27" s="17"/>
      <c r="D27" s="17"/>
      <c r="E27" s="17"/>
      <c r="F27" s="17"/>
      <c r="G27" s="17"/>
      <c r="H27" s="17"/>
    </row>
    <row r="28" spans="1:8" ht="17" thickBot="1" x14ac:dyDescent="0.25">
      <c r="A28" s="33" t="s">
        <v>418</v>
      </c>
      <c r="B28" s="18" t="s">
        <v>0</v>
      </c>
      <c r="C28" s="18" t="s">
        <v>7</v>
      </c>
      <c r="D28" s="18" t="s">
        <v>8</v>
      </c>
      <c r="E28" s="18" t="s">
        <v>9</v>
      </c>
      <c r="F28" s="18" t="s">
        <v>10</v>
      </c>
      <c r="G28" s="18" t="s">
        <v>201</v>
      </c>
      <c r="H28" s="19" t="s">
        <v>202</v>
      </c>
    </row>
    <row r="29" spans="1:8" x14ac:dyDescent="0.2">
      <c r="A29" s="52" t="s">
        <v>433</v>
      </c>
      <c r="B29" s="17"/>
      <c r="C29" s="17"/>
      <c r="D29" s="17">
        <v>1.248</v>
      </c>
      <c r="E29" s="17">
        <v>110.986</v>
      </c>
      <c r="F29" s="17"/>
      <c r="G29" s="17"/>
      <c r="H29" s="35"/>
    </row>
    <row r="30" spans="1:8" x14ac:dyDescent="0.2">
      <c r="A30" s="12" t="s">
        <v>434</v>
      </c>
      <c r="B30" s="17"/>
      <c r="C30" s="17"/>
      <c r="D30" s="17">
        <v>1.2509999999999999</v>
      </c>
      <c r="E30" s="17">
        <v>110.26600000000001</v>
      </c>
      <c r="F30" s="17"/>
      <c r="G30" s="17"/>
      <c r="H30" s="36"/>
    </row>
    <row r="31" spans="1:8" x14ac:dyDescent="0.2">
      <c r="A31" s="12" t="s">
        <v>435</v>
      </c>
      <c r="B31" s="17"/>
      <c r="C31" s="17">
        <v>0.21</v>
      </c>
      <c r="D31" s="17"/>
      <c r="E31" s="17"/>
      <c r="F31" s="17"/>
      <c r="G31" s="17"/>
      <c r="H31" s="36"/>
    </row>
    <row r="32" spans="1:8" x14ac:dyDescent="0.2">
      <c r="A32" s="12"/>
      <c r="B32" s="17"/>
      <c r="C32" s="17"/>
      <c r="D32" s="17"/>
      <c r="E32" s="17"/>
      <c r="F32" s="17"/>
      <c r="G32" s="17"/>
      <c r="H32" s="36"/>
    </row>
    <row r="33" spans="1:8" x14ac:dyDescent="0.2">
      <c r="A33" s="12" t="s">
        <v>4</v>
      </c>
      <c r="B33" s="17" t="e">
        <f>AVERAGE(B29:B31)</f>
        <v>#DIV/0!</v>
      </c>
      <c r="C33" s="17">
        <f t="shared" ref="C33:H33" si="4">AVERAGE(C29:C31)</f>
        <v>0.21</v>
      </c>
      <c r="D33" s="17">
        <f t="shared" si="4"/>
        <v>1.2494999999999998</v>
      </c>
      <c r="E33" s="17">
        <f t="shared" si="4"/>
        <v>110.626</v>
      </c>
      <c r="F33" s="17" t="e">
        <f t="shared" si="4"/>
        <v>#DIV/0!</v>
      </c>
      <c r="G33" s="17" t="e">
        <f t="shared" si="4"/>
        <v>#DIV/0!</v>
      </c>
      <c r="H33" s="36" t="e">
        <f t="shared" si="4"/>
        <v>#DIV/0!</v>
      </c>
    </row>
    <row r="34" spans="1:8" ht="17" thickBot="1" x14ac:dyDescent="0.25">
      <c r="A34" s="37" t="s">
        <v>5</v>
      </c>
      <c r="B34" s="39">
        <f>COUNT(B29:B31)</f>
        <v>0</v>
      </c>
      <c r="C34" s="39">
        <f t="shared" ref="C34:H34" si="5">COUNT(C29:C31)</f>
        <v>1</v>
      </c>
      <c r="D34" s="39">
        <f t="shared" si="5"/>
        <v>2</v>
      </c>
      <c r="E34" s="39">
        <f t="shared" si="5"/>
        <v>2</v>
      </c>
      <c r="F34" s="39">
        <f t="shared" si="5"/>
        <v>0</v>
      </c>
      <c r="G34" s="39">
        <f t="shared" si="5"/>
        <v>0</v>
      </c>
      <c r="H34" s="40">
        <f t="shared" si="5"/>
        <v>0</v>
      </c>
    </row>
    <row r="35" spans="1:8" x14ac:dyDescent="0.2">
      <c r="A35" s="34"/>
      <c r="B35" s="34"/>
      <c r="C35" s="34"/>
      <c r="D35" s="34"/>
      <c r="E35" s="34"/>
      <c r="F35" s="34"/>
      <c r="G35" s="34"/>
      <c r="H35" s="34"/>
    </row>
    <row r="36" spans="1:8" x14ac:dyDescent="0.2">
      <c r="A36" s="34"/>
      <c r="B36" s="34"/>
      <c r="C36" s="34"/>
      <c r="D36" s="34"/>
      <c r="E36" s="34"/>
      <c r="F36" s="34"/>
      <c r="G36" s="34"/>
      <c r="H36" s="34"/>
    </row>
    <row r="37" spans="1:8" x14ac:dyDescent="0.2">
      <c r="A37" s="34"/>
      <c r="B37" s="34"/>
      <c r="C37" s="34"/>
      <c r="D37" s="34"/>
      <c r="E37" s="34"/>
      <c r="F37" s="34"/>
      <c r="G37" s="34"/>
      <c r="H37" s="34"/>
    </row>
    <row r="38" spans="1:8" x14ac:dyDescent="0.2">
      <c r="A38" s="34"/>
      <c r="B38" s="34"/>
      <c r="C38" s="34"/>
      <c r="D38" s="34"/>
      <c r="E38" s="34"/>
      <c r="F38" s="34"/>
      <c r="G38" s="34"/>
      <c r="H38" s="34"/>
    </row>
    <row r="39" spans="1:8" x14ac:dyDescent="0.2">
      <c r="A39" s="34"/>
      <c r="B39" s="34"/>
      <c r="C39" s="34"/>
      <c r="D39" s="34"/>
      <c r="E39" s="34"/>
      <c r="F39" s="34"/>
      <c r="G39" s="34"/>
      <c r="H39" s="34"/>
    </row>
    <row r="40" spans="1:8" x14ac:dyDescent="0.2">
      <c r="A40" s="34"/>
      <c r="B40" s="34"/>
      <c r="C40" s="34"/>
      <c r="D40" s="34"/>
      <c r="E40" s="34"/>
      <c r="F40" s="34"/>
      <c r="G40" s="34"/>
      <c r="H40" s="34"/>
    </row>
    <row r="41" spans="1:8" x14ac:dyDescent="0.2">
      <c r="A41" s="34"/>
      <c r="B41" s="34"/>
      <c r="C41" s="34"/>
      <c r="D41" s="34"/>
      <c r="E41" s="34"/>
      <c r="F41" s="34"/>
      <c r="G41" s="34"/>
      <c r="H41" s="34"/>
    </row>
    <row r="42" spans="1:8" x14ac:dyDescent="0.2">
      <c r="A42" s="34"/>
      <c r="B42" s="34"/>
      <c r="C42" s="34"/>
      <c r="D42" s="34"/>
      <c r="E42" s="34"/>
      <c r="F42" s="34"/>
      <c r="G42" s="34"/>
      <c r="H42" s="34"/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x14ac:dyDescent="0.2">
      <c r="A44" s="34"/>
      <c r="B44" s="34"/>
      <c r="C44" s="34"/>
      <c r="D44" s="34"/>
      <c r="E44" s="34"/>
      <c r="F44" s="34"/>
      <c r="G44" s="34"/>
      <c r="H44" s="34"/>
    </row>
    <row r="45" spans="1:8" x14ac:dyDescent="0.2">
      <c r="A45" s="34"/>
      <c r="B45" s="34"/>
      <c r="C45" s="34"/>
      <c r="D45" s="34"/>
      <c r="E45" s="34"/>
      <c r="F45" s="34"/>
      <c r="G45" s="34"/>
      <c r="H45" s="34"/>
    </row>
    <row r="46" spans="1:8" x14ac:dyDescent="0.2">
      <c r="A46" s="34"/>
      <c r="B46" s="34"/>
      <c r="C46" s="34"/>
      <c r="D46" s="34"/>
      <c r="E46" s="34"/>
      <c r="F46" s="34"/>
      <c r="G46" s="34"/>
      <c r="H46" s="34"/>
    </row>
    <row r="47" spans="1:8" x14ac:dyDescent="0.2">
      <c r="A47" s="34"/>
      <c r="B47" s="34"/>
      <c r="C47" s="34"/>
      <c r="D47" s="34"/>
      <c r="E47" s="34"/>
      <c r="F47" s="34"/>
      <c r="G47" s="34"/>
      <c r="H47" s="34"/>
    </row>
    <row r="48" spans="1:8" x14ac:dyDescent="0.2">
      <c r="A48" s="34"/>
      <c r="B48" s="34"/>
      <c r="C48" s="34"/>
      <c r="D48" s="34"/>
      <c r="E48" s="34"/>
      <c r="F48" s="34"/>
      <c r="G48" s="34"/>
      <c r="H48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C662D-5093-EB45-8A86-F81128E05995}">
  <dimension ref="A1:I54"/>
  <sheetViews>
    <sheetView workbookViewId="0">
      <selection activeCell="F34" sqref="F34"/>
    </sheetView>
  </sheetViews>
  <sheetFormatPr baseColWidth="10" defaultRowHeight="16" x14ac:dyDescent="0.2"/>
  <cols>
    <col min="1" max="1" width="24.33203125" customWidth="1"/>
    <col min="7" max="7" width="13.5" customWidth="1"/>
    <col min="8" max="8" width="13.33203125" customWidth="1"/>
  </cols>
  <sheetData>
    <row r="1" spans="1:9" ht="17" thickBot="1" x14ac:dyDescent="0.25">
      <c r="A1" s="55" t="s">
        <v>200</v>
      </c>
      <c r="B1" s="18" t="s">
        <v>0</v>
      </c>
      <c r="C1" s="18" t="s">
        <v>7</v>
      </c>
      <c r="D1" s="18" t="s">
        <v>8</v>
      </c>
      <c r="E1" s="18" t="s">
        <v>9</v>
      </c>
      <c r="F1" s="18" t="s">
        <v>10</v>
      </c>
      <c r="G1" s="18" t="s">
        <v>201</v>
      </c>
      <c r="H1" s="19" t="s">
        <v>202</v>
      </c>
      <c r="I1" s="34"/>
    </row>
    <row r="2" spans="1:9" x14ac:dyDescent="0.2">
      <c r="A2" s="52" t="s">
        <v>436</v>
      </c>
      <c r="B2" s="17"/>
      <c r="C2" s="17">
        <v>0.159</v>
      </c>
      <c r="D2" s="17"/>
      <c r="E2" s="17"/>
      <c r="F2" s="17"/>
      <c r="G2" s="17"/>
      <c r="H2" s="35"/>
      <c r="I2" s="34"/>
    </row>
    <row r="3" spans="1:9" x14ac:dyDescent="0.2">
      <c r="A3" s="12"/>
      <c r="B3" s="17"/>
      <c r="C3" s="17"/>
      <c r="D3" s="17"/>
      <c r="E3" s="17"/>
      <c r="F3" s="17"/>
      <c r="G3" s="17"/>
      <c r="H3" s="36"/>
      <c r="I3" s="34"/>
    </row>
    <row r="4" spans="1:9" x14ac:dyDescent="0.2">
      <c r="A4" s="12" t="s">
        <v>4</v>
      </c>
      <c r="B4" s="17" t="e">
        <f>AVERAGE(B2)</f>
        <v>#DIV/0!</v>
      </c>
      <c r="C4" s="17">
        <f t="shared" ref="C4:H4" si="0">AVERAGE(C2)</f>
        <v>0.159</v>
      </c>
      <c r="D4" s="17" t="e">
        <f t="shared" si="0"/>
        <v>#DIV/0!</v>
      </c>
      <c r="E4" s="17" t="e">
        <f t="shared" si="0"/>
        <v>#DIV/0!</v>
      </c>
      <c r="F4" s="17" t="e">
        <f t="shared" si="0"/>
        <v>#DIV/0!</v>
      </c>
      <c r="G4" s="17" t="e">
        <f t="shared" si="0"/>
        <v>#DIV/0!</v>
      </c>
      <c r="H4" s="36" t="e">
        <f t="shared" si="0"/>
        <v>#DIV/0!</v>
      </c>
      <c r="I4" s="34"/>
    </row>
    <row r="5" spans="1:9" ht="17" thickBot="1" x14ac:dyDescent="0.25">
      <c r="A5" s="37" t="s">
        <v>5</v>
      </c>
      <c r="B5" s="39">
        <f>COUNT(B2)</f>
        <v>0</v>
      </c>
      <c r="C5" s="39">
        <f t="shared" ref="C5:H5" si="1">COUNT(C2)</f>
        <v>1</v>
      </c>
      <c r="D5" s="39">
        <f t="shared" si="1"/>
        <v>0</v>
      </c>
      <c r="E5" s="39">
        <f t="shared" si="1"/>
        <v>0</v>
      </c>
      <c r="F5" s="39">
        <f t="shared" si="1"/>
        <v>0</v>
      </c>
      <c r="G5" s="39">
        <f t="shared" si="1"/>
        <v>0</v>
      </c>
      <c r="H5" s="40">
        <f t="shared" si="1"/>
        <v>0</v>
      </c>
      <c r="I5" s="34"/>
    </row>
    <row r="6" spans="1:9" x14ac:dyDescent="0.2">
      <c r="A6" s="49"/>
      <c r="B6" s="17"/>
      <c r="C6" s="17"/>
      <c r="D6" s="17"/>
      <c r="E6" s="17"/>
      <c r="F6" s="17"/>
      <c r="G6" s="17"/>
      <c r="H6" s="17"/>
      <c r="I6" s="34"/>
    </row>
    <row r="7" spans="1:9" x14ac:dyDescent="0.2">
      <c r="A7" s="49"/>
      <c r="B7" s="17"/>
      <c r="C7" s="17"/>
      <c r="D7" s="17"/>
      <c r="E7" s="17"/>
      <c r="F7" s="17"/>
      <c r="G7" s="17"/>
      <c r="H7" s="17"/>
      <c r="I7" s="34"/>
    </row>
    <row r="8" spans="1:9" ht="17" thickBot="1" x14ac:dyDescent="0.25">
      <c r="A8" s="49"/>
      <c r="B8" s="17"/>
      <c r="C8" s="17"/>
      <c r="D8" s="17"/>
      <c r="E8" s="17"/>
      <c r="F8" s="17"/>
      <c r="G8" s="17"/>
      <c r="H8" s="17"/>
      <c r="I8" s="34"/>
    </row>
    <row r="9" spans="1:9" ht="17" thickBot="1" x14ac:dyDescent="0.25">
      <c r="A9" s="55" t="s">
        <v>293</v>
      </c>
      <c r="B9" s="18" t="s">
        <v>0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201</v>
      </c>
      <c r="H9" s="19" t="s">
        <v>202</v>
      </c>
      <c r="I9" s="34"/>
    </row>
    <row r="10" spans="1:9" x14ac:dyDescent="0.2">
      <c r="A10" s="52" t="s">
        <v>437</v>
      </c>
      <c r="B10" s="17"/>
      <c r="C10" s="17">
        <v>0.16500000000000001</v>
      </c>
      <c r="D10" s="17"/>
      <c r="E10" s="17"/>
      <c r="F10" s="17">
        <v>0.36899999999999999</v>
      </c>
      <c r="G10" s="17"/>
      <c r="H10" s="35">
        <v>0.17599999999999999</v>
      </c>
      <c r="I10" s="34"/>
    </row>
    <row r="11" spans="1:9" x14ac:dyDescent="0.2">
      <c r="A11" s="12" t="s">
        <v>438</v>
      </c>
      <c r="B11" s="17"/>
      <c r="C11" s="17">
        <v>0.17</v>
      </c>
      <c r="D11" s="17"/>
      <c r="E11" s="17"/>
      <c r="F11" s="17">
        <v>0.44500000000000001</v>
      </c>
      <c r="G11" s="17"/>
      <c r="H11" s="36"/>
      <c r="I11" s="34"/>
    </row>
    <row r="12" spans="1:9" x14ac:dyDescent="0.2">
      <c r="A12" s="12"/>
      <c r="B12" s="17"/>
      <c r="C12" s="17"/>
      <c r="D12" s="17"/>
      <c r="E12" s="17"/>
      <c r="F12" s="17"/>
      <c r="G12" s="17"/>
      <c r="H12" s="36"/>
      <c r="I12" s="34"/>
    </row>
    <row r="13" spans="1:9" x14ac:dyDescent="0.2">
      <c r="A13" s="12" t="s">
        <v>4</v>
      </c>
      <c r="B13" s="17" t="e">
        <f>AVERAGE(B10:B11)</f>
        <v>#DIV/0!</v>
      </c>
      <c r="C13" s="17">
        <f>AVERAGE(C10:C11)</f>
        <v>0.16750000000000001</v>
      </c>
      <c r="D13" s="17" t="e">
        <f t="shared" ref="D13:G13" si="2">AVERAGE(D10:D11)</f>
        <v>#DIV/0!</v>
      </c>
      <c r="E13" s="17" t="e">
        <f t="shared" si="2"/>
        <v>#DIV/0!</v>
      </c>
      <c r="F13" s="17">
        <f t="shared" si="2"/>
        <v>0.40700000000000003</v>
      </c>
      <c r="G13" s="17" t="e">
        <f t="shared" si="2"/>
        <v>#DIV/0!</v>
      </c>
      <c r="H13" s="36">
        <f>AVERAGE(H10:H11)</f>
        <v>0.17599999999999999</v>
      </c>
      <c r="I13" s="34"/>
    </row>
    <row r="14" spans="1:9" ht="17" thickBot="1" x14ac:dyDescent="0.25">
      <c r="A14" s="37" t="s">
        <v>5</v>
      </c>
      <c r="B14" s="39">
        <f>COUNT(B10:B11)</f>
        <v>0</v>
      </c>
      <c r="C14" s="39">
        <f t="shared" ref="C14:H14" si="3">COUNT(C10:C11)</f>
        <v>2</v>
      </c>
      <c r="D14" s="39">
        <f t="shared" si="3"/>
        <v>0</v>
      </c>
      <c r="E14" s="39">
        <f t="shared" si="3"/>
        <v>0</v>
      </c>
      <c r="F14" s="39">
        <f t="shared" si="3"/>
        <v>2</v>
      </c>
      <c r="G14" s="39">
        <f t="shared" si="3"/>
        <v>0</v>
      </c>
      <c r="H14" s="40">
        <f t="shared" si="3"/>
        <v>1</v>
      </c>
      <c r="I14" s="34"/>
    </row>
    <row r="15" spans="1:9" x14ac:dyDescent="0.2">
      <c r="A15" s="49"/>
      <c r="B15" s="17"/>
      <c r="C15" s="17"/>
      <c r="D15" s="17"/>
      <c r="E15" s="17"/>
      <c r="F15" s="17"/>
      <c r="G15" s="17"/>
      <c r="H15" s="17"/>
      <c r="I15" s="34"/>
    </row>
    <row r="16" spans="1:9" x14ac:dyDescent="0.2">
      <c r="A16" s="49"/>
      <c r="B16" s="17"/>
      <c r="C16" s="17"/>
      <c r="D16" s="17"/>
      <c r="E16" s="17"/>
      <c r="F16" s="17"/>
      <c r="G16" s="17"/>
      <c r="H16" s="17"/>
      <c r="I16" s="34"/>
    </row>
    <row r="17" spans="1:9" ht="17" thickBot="1" x14ac:dyDescent="0.25">
      <c r="A17" s="49"/>
      <c r="B17" s="17"/>
      <c r="C17" s="17"/>
      <c r="D17" s="17"/>
      <c r="E17" s="17"/>
      <c r="F17" s="17"/>
      <c r="G17" s="17"/>
      <c r="H17" s="17"/>
      <c r="I17" s="34"/>
    </row>
    <row r="18" spans="1:9" ht="17" thickBot="1" x14ac:dyDescent="0.25">
      <c r="A18" s="55" t="s">
        <v>294</v>
      </c>
      <c r="B18" s="18" t="s">
        <v>0</v>
      </c>
      <c r="C18" s="18" t="s">
        <v>7</v>
      </c>
      <c r="D18" s="18" t="s">
        <v>8</v>
      </c>
      <c r="E18" s="18" t="s">
        <v>9</v>
      </c>
      <c r="F18" s="18" t="s">
        <v>10</v>
      </c>
      <c r="G18" s="18" t="s">
        <v>201</v>
      </c>
      <c r="H18" s="19" t="s">
        <v>202</v>
      </c>
      <c r="I18" s="34"/>
    </row>
    <row r="19" spans="1:9" x14ac:dyDescent="0.2">
      <c r="A19" s="52" t="s">
        <v>439</v>
      </c>
      <c r="B19" s="17">
        <v>1.401</v>
      </c>
      <c r="C19" s="17">
        <v>0.188</v>
      </c>
      <c r="D19" s="17">
        <v>1.373</v>
      </c>
      <c r="E19" s="17">
        <v>110.095</v>
      </c>
      <c r="F19" s="17">
        <v>0.48199999999999998</v>
      </c>
      <c r="G19" s="17"/>
      <c r="H19" s="35">
        <v>0.122</v>
      </c>
      <c r="I19" s="34"/>
    </row>
    <row r="20" spans="1:9" x14ac:dyDescent="0.2">
      <c r="A20" s="12"/>
      <c r="B20" s="17"/>
      <c r="C20" s="17"/>
      <c r="D20" s="17"/>
      <c r="E20" s="17"/>
      <c r="F20" s="17"/>
      <c r="G20" s="17"/>
      <c r="H20" s="36"/>
      <c r="I20" s="34"/>
    </row>
    <row r="21" spans="1:9" x14ac:dyDescent="0.2">
      <c r="A21" s="12" t="s">
        <v>4</v>
      </c>
      <c r="B21" s="17">
        <f>AVERAGE(B19)</f>
        <v>1.401</v>
      </c>
      <c r="C21" s="17">
        <f t="shared" ref="C21:G21" si="4">AVERAGE(C19)</f>
        <v>0.188</v>
      </c>
      <c r="D21" s="17">
        <f t="shared" si="4"/>
        <v>1.373</v>
      </c>
      <c r="E21" s="17">
        <f t="shared" si="4"/>
        <v>110.095</v>
      </c>
      <c r="F21" s="17">
        <f t="shared" si="4"/>
        <v>0.48199999999999998</v>
      </c>
      <c r="G21" s="17" t="e">
        <f t="shared" si="4"/>
        <v>#DIV/0!</v>
      </c>
      <c r="H21" s="36">
        <f>AVERAGE(H19)</f>
        <v>0.122</v>
      </c>
      <c r="I21" s="34"/>
    </row>
    <row r="22" spans="1:9" ht="17" thickBot="1" x14ac:dyDescent="0.25">
      <c r="A22" s="37" t="s">
        <v>5</v>
      </c>
      <c r="B22" s="39">
        <f>COUNT(B19)</f>
        <v>1</v>
      </c>
      <c r="C22" s="39">
        <f t="shared" ref="C22:H22" si="5">COUNT(C19)</f>
        <v>1</v>
      </c>
      <c r="D22" s="39">
        <f t="shared" si="5"/>
        <v>1</v>
      </c>
      <c r="E22" s="39">
        <f t="shared" si="5"/>
        <v>1</v>
      </c>
      <c r="F22" s="39">
        <f t="shared" si="5"/>
        <v>1</v>
      </c>
      <c r="G22" s="39">
        <f t="shared" si="5"/>
        <v>0</v>
      </c>
      <c r="H22" s="40">
        <f t="shared" si="5"/>
        <v>1</v>
      </c>
      <c r="I22" s="34"/>
    </row>
    <row r="23" spans="1:9" x14ac:dyDescent="0.2">
      <c r="A23" s="49"/>
      <c r="B23" s="17"/>
      <c r="C23" s="17"/>
      <c r="D23" s="17"/>
      <c r="E23" s="17"/>
      <c r="F23" s="17"/>
      <c r="G23" s="17"/>
      <c r="H23" s="17"/>
      <c r="I23" s="34"/>
    </row>
    <row r="24" spans="1:9" x14ac:dyDescent="0.2">
      <c r="A24" s="49"/>
      <c r="B24" s="17"/>
      <c r="C24" s="17"/>
      <c r="D24" s="17"/>
      <c r="E24" s="17"/>
      <c r="F24" s="17"/>
      <c r="G24" s="17"/>
      <c r="H24" s="17"/>
      <c r="I24" s="34"/>
    </row>
    <row r="25" spans="1:9" ht="17" thickBot="1" x14ac:dyDescent="0.25">
      <c r="A25" s="49"/>
      <c r="B25" s="17"/>
      <c r="C25" s="17"/>
      <c r="D25" s="17"/>
      <c r="E25" s="17"/>
      <c r="F25" s="17"/>
      <c r="G25" s="17"/>
      <c r="H25" s="17"/>
      <c r="I25" s="34"/>
    </row>
    <row r="26" spans="1:9" ht="17" thickBot="1" x14ac:dyDescent="0.25">
      <c r="A26" s="55" t="s">
        <v>200</v>
      </c>
      <c r="B26" s="18" t="s">
        <v>0</v>
      </c>
      <c r="C26" s="18" t="s">
        <v>7</v>
      </c>
      <c r="D26" s="18" t="s">
        <v>8</v>
      </c>
      <c r="E26" s="18" t="s">
        <v>9</v>
      </c>
      <c r="F26" s="18" t="s">
        <v>10</v>
      </c>
      <c r="G26" s="18" t="s">
        <v>201</v>
      </c>
      <c r="H26" s="19" t="s">
        <v>202</v>
      </c>
      <c r="I26" s="34"/>
    </row>
    <row r="27" spans="1:9" x14ac:dyDescent="0.2">
      <c r="A27" s="52" t="s">
        <v>440</v>
      </c>
      <c r="B27" s="17"/>
      <c r="C27" s="17">
        <v>0.156</v>
      </c>
      <c r="D27" s="17"/>
      <c r="E27" s="17"/>
      <c r="F27" s="17"/>
      <c r="G27" s="17"/>
      <c r="H27" s="35"/>
      <c r="I27" s="34"/>
    </row>
    <row r="28" spans="1:9" x14ac:dyDescent="0.2">
      <c r="A28" s="12"/>
      <c r="B28" s="17"/>
      <c r="C28" s="17"/>
      <c r="D28" s="17"/>
      <c r="E28" s="17"/>
      <c r="F28" s="17"/>
      <c r="G28" s="17"/>
      <c r="H28" s="36"/>
      <c r="I28" s="34"/>
    </row>
    <row r="29" spans="1:9" x14ac:dyDescent="0.2">
      <c r="A29" s="12" t="s">
        <v>4</v>
      </c>
      <c r="B29" s="17" t="e">
        <f>AVERAGE(B27)</f>
        <v>#DIV/0!</v>
      </c>
      <c r="C29" s="17">
        <f t="shared" ref="C29:H29" si="6">AVERAGE(C27)</f>
        <v>0.156</v>
      </c>
      <c r="D29" s="17" t="e">
        <f t="shared" si="6"/>
        <v>#DIV/0!</v>
      </c>
      <c r="E29" s="17" t="e">
        <f t="shared" si="6"/>
        <v>#DIV/0!</v>
      </c>
      <c r="F29" s="17" t="e">
        <f t="shared" si="6"/>
        <v>#DIV/0!</v>
      </c>
      <c r="G29" s="17" t="e">
        <f t="shared" si="6"/>
        <v>#DIV/0!</v>
      </c>
      <c r="H29" s="36" t="e">
        <f t="shared" si="6"/>
        <v>#DIV/0!</v>
      </c>
      <c r="I29" s="34"/>
    </row>
    <row r="30" spans="1:9" ht="17" thickBot="1" x14ac:dyDescent="0.25">
      <c r="A30" s="37" t="s">
        <v>5</v>
      </c>
      <c r="B30" s="39">
        <f>COUNT(B27)</f>
        <v>0</v>
      </c>
      <c r="C30" s="39">
        <f t="shared" ref="C30:H30" si="7">COUNT(C27)</f>
        <v>1</v>
      </c>
      <c r="D30" s="39">
        <f t="shared" si="7"/>
        <v>0</v>
      </c>
      <c r="E30" s="39">
        <f t="shared" si="7"/>
        <v>0</v>
      </c>
      <c r="F30" s="39">
        <f t="shared" si="7"/>
        <v>0</v>
      </c>
      <c r="G30" s="39">
        <f t="shared" si="7"/>
        <v>0</v>
      </c>
      <c r="H30" s="40">
        <f t="shared" si="7"/>
        <v>0</v>
      </c>
      <c r="I30" s="34"/>
    </row>
    <row r="31" spans="1:9" x14ac:dyDescent="0.2">
      <c r="A31" s="49"/>
      <c r="B31" s="17"/>
      <c r="C31" s="17"/>
      <c r="D31" s="17"/>
      <c r="E31" s="17"/>
      <c r="F31" s="17"/>
      <c r="G31" s="17"/>
      <c r="H31" s="17"/>
      <c r="I31" s="34"/>
    </row>
    <row r="32" spans="1:9" x14ac:dyDescent="0.2">
      <c r="A32" s="49"/>
      <c r="B32" s="17"/>
      <c r="C32" s="17"/>
      <c r="D32" s="17"/>
      <c r="E32" s="17"/>
      <c r="F32" s="17"/>
      <c r="G32" s="17"/>
      <c r="H32" s="17"/>
      <c r="I32" s="34"/>
    </row>
    <row r="33" spans="1:9" ht="17" thickBot="1" x14ac:dyDescent="0.25">
      <c r="A33" s="49"/>
      <c r="B33" s="17"/>
      <c r="C33" s="17"/>
      <c r="D33" s="17"/>
      <c r="E33" s="17"/>
      <c r="F33" s="17"/>
      <c r="G33" s="17"/>
      <c r="H33" s="17"/>
      <c r="I33" s="34"/>
    </row>
    <row r="34" spans="1:9" ht="17" thickBot="1" x14ac:dyDescent="0.25">
      <c r="A34" s="55" t="s">
        <v>293</v>
      </c>
      <c r="B34" s="18" t="s">
        <v>0</v>
      </c>
      <c r="C34" s="18" t="s">
        <v>7</v>
      </c>
      <c r="D34" s="18" t="s">
        <v>8</v>
      </c>
      <c r="E34" s="18" t="s">
        <v>9</v>
      </c>
      <c r="F34" s="18" t="s">
        <v>10</v>
      </c>
      <c r="G34" s="18" t="s">
        <v>201</v>
      </c>
      <c r="H34" s="19" t="s">
        <v>202</v>
      </c>
      <c r="I34" s="34"/>
    </row>
    <row r="35" spans="1:9" x14ac:dyDescent="0.2">
      <c r="A35" s="52" t="s">
        <v>441</v>
      </c>
      <c r="B35" s="17"/>
      <c r="C35" s="17">
        <v>0.17599999999999999</v>
      </c>
      <c r="D35" s="17"/>
      <c r="E35" s="17"/>
      <c r="F35" s="17">
        <v>0.40500000000000003</v>
      </c>
      <c r="G35" s="17"/>
      <c r="H35" s="35">
        <v>2.4299999999999999E-2</v>
      </c>
      <c r="I35" s="34"/>
    </row>
    <row r="36" spans="1:9" x14ac:dyDescent="0.2">
      <c r="A36" s="12" t="s">
        <v>442</v>
      </c>
      <c r="B36" s="17"/>
      <c r="C36" s="17"/>
      <c r="D36" s="17">
        <v>1.1879999999999999</v>
      </c>
      <c r="E36" s="17"/>
      <c r="F36" s="17">
        <v>0.376</v>
      </c>
      <c r="G36" s="17"/>
      <c r="H36" s="36"/>
      <c r="I36" s="34"/>
    </row>
    <row r="37" spans="1:9" x14ac:dyDescent="0.2">
      <c r="A37" s="12"/>
      <c r="B37" s="17"/>
      <c r="C37" s="17"/>
      <c r="D37" s="17"/>
      <c r="E37" s="17"/>
      <c r="F37" s="17"/>
      <c r="G37" s="17"/>
      <c r="H37" s="36"/>
      <c r="I37" s="34"/>
    </row>
    <row r="38" spans="1:9" x14ac:dyDescent="0.2">
      <c r="A38" s="12" t="s">
        <v>4</v>
      </c>
      <c r="B38" s="17" t="e">
        <f>AVERAGE(B35:B36)</f>
        <v>#DIV/0!</v>
      </c>
      <c r="C38" s="17">
        <f t="shared" ref="C38:G38" si="8">AVERAGE(C35:C36)</f>
        <v>0.17599999999999999</v>
      </c>
      <c r="D38" s="17">
        <f t="shared" si="8"/>
        <v>1.1879999999999999</v>
      </c>
      <c r="E38" s="17" t="e">
        <f t="shared" si="8"/>
        <v>#DIV/0!</v>
      </c>
      <c r="F38" s="17">
        <f t="shared" si="8"/>
        <v>0.39050000000000001</v>
      </c>
      <c r="G38" s="17" t="e">
        <f t="shared" si="8"/>
        <v>#DIV/0!</v>
      </c>
      <c r="H38" s="36">
        <f>AVERAGE(H35:H36)</f>
        <v>2.4299999999999999E-2</v>
      </c>
      <c r="I38" s="34"/>
    </row>
    <row r="39" spans="1:9" ht="17" thickBot="1" x14ac:dyDescent="0.25">
      <c r="A39" s="37" t="s">
        <v>5</v>
      </c>
      <c r="B39" s="39">
        <f>COUNT(B35:B36)</f>
        <v>0</v>
      </c>
      <c r="C39" s="39">
        <f t="shared" ref="C39:H39" si="9">COUNT(C35:C36)</f>
        <v>1</v>
      </c>
      <c r="D39" s="39">
        <f t="shared" si="9"/>
        <v>1</v>
      </c>
      <c r="E39" s="39">
        <f t="shared" si="9"/>
        <v>0</v>
      </c>
      <c r="F39" s="39">
        <f t="shared" si="9"/>
        <v>2</v>
      </c>
      <c r="G39" s="39">
        <f t="shared" si="9"/>
        <v>0</v>
      </c>
      <c r="H39" s="40">
        <f t="shared" si="9"/>
        <v>1</v>
      </c>
      <c r="I39" s="34"/>
    </row>
    <row r="40" spans="1:9" x14ac:dyDescent="0.2">
      <c r="A40" s="49"/>
      <c r="B40" s="17"/>
      <c r="C40" s="17"/>
      <c r="D40" s="17"/>
      <c r="E40" s="17"/>
      <c r="F40" s="17"/>
      <c r="G40" s="17"/>
      <c r="H40" s="17"/>
      <c r="I40" s="34"/>
    </row>
    <row r="41" spans="1:9" x14ac:dyDescent="0.2">
      <c r="A41" s="49"/>
      <c r="B41" s="17"/>
      <c r="C41" s="17"/>
      <c r="D41" s="17"/>
      <c r="E41" s="17"/>
      <c r="F41" s="17"/>
      <c r="G41" s="17"/>
      <c r="H41" s="17"/>
      <c r="I41" s="34"/>
    </row>
    <row r="42" spans="1:9" ht="17" thickBot="1" x14ac:dyDescent="0.25">
      <c r="A42" s="49"/>
      <c r="B42" s="17"/>
      <c r="C42" s="17"/>
      <c r="D42" s="17"/>
      <c r="E42" s="17"/>
      <c r="F42" s="17"/>
      <c r="G42" s="17"/>
      <c r="H42" s="17"/>
      <c r="I42" s="34"/>
    </row>
    <row r="43" spans="1:9" ht="17" thickBot="1" x14ac:dyDescent="0.25">
      <c r="A43" s="33" t="s">
        <v>446</v>
      </c>
      <c r="B43" s="18" t="s">
        <v>0</v>
      </c>
      <c r="C43" s="18" t="s">
        <v>7</v>
      </c>
      <c r="D43" s="18" t="s">
        <v>8</v>
      </c>
      <c r="E43" s="18" t="s">
        <v>9</v>
      </c>
      <c r="F43" s="18" t="s">
        <v>10</v>
      </c>
      <c r="G43" s="18" t="s">
        <v>201</v>
      </c>
      <c r="H43" s="19" t="s">
        <v>202</v>
      </c>
      <c r="I43" s="34"/>
    </row>
    <row r="44" spans="1:9" x14ac:dyDescent="0.2">
      <c r="A44" s="52" t="s">
        <v>443</v>
      </c>
      <c r="B44" s="17"/>
      <c r="C44" s="17">
        <v>0.127</v>
      </c>
      <c r="D44" s="17"/>
      <c r="E44" s="17"/>
      <c r="F44" s="17">
        <v>0.27800000000000002</v>
      </c>
      <c r="G44" s="17"/>
      <c r="H44" s="35">
        <v>1.6800000000000002E-2</v>
      </c>
      <c r="I44" s="34"/>
    </row>
    <row r="45" spans="1:9" x14ac:dyDescent="0.2">
      <c r="A45" s="12" t="s">
        <v>441</v>
      </c>
      <c r="B45" s="17"/>
      <c r="C45" s="17"/>
      <c r="D45" s="17">
        <v>0.74099999999999999</v>
      </c>
      <c r="E45" s="17"/>
      <c r="F45" s="17"/>
      <c r="G45" s="17"/>
      <c r="H45" s="36"/>
      <c r="I45" s="34"/>
    </row>
    <row r="46" spans="1:9" x14ac:dyDescent="0.2">
      <c r="A46" s="12" t="s">
        <v>444</v>
      </c>
      <c r="B46" s="17"/>
      <c r="C46" s="17"/>
      <c r="D46" s="17">
        <v>0.76300000000000001</v>
      </c>
      <c r="E46" s="17">
        <v>117.28100000000001</v>
      </c>
      <c r="F46" s="17"/>
      <c r="G46" s="17"/>
      <c r="H46" s="36"/>
      <c r="I46" s="34"/>
    </row>
    <row r="47" spans="1:9" x14ac:dyDescent="0.2">
      <c r="A47" s="12" t="s">
        <v>445</v>
      </c>
      <c r="B47" s="17"/>
      <c r="C47" s="17">
        <v>0.122</v>
      </c>
      <c r="D47" s="17"/>
      <c r="E47" s="17"/>
      <c r="F47" s="17">
        <v>0.27900000000000003</v>
      </c>
      <c r="G47" s="17"/>
      <c r="H47" s="36">
        <v>2.3400000000000001E-2</v>
      </c>
      <c r="I47" s="34"/>
    </row>
    <row r="48" spans="1:9" x14ac:dyDescent="0.2">
      <c r="A48" s="12"/>
      <c r="B48" s="17"/>
      <c r="C48" s="17"/>
      <c r="D48" s="17"/>
      <c r="E48" s="17"/>
      <c r="F48" s="17"/>
      <c r="G48" s="17"/>
      <c r="H48" s="36"/>
      <c r="I48" s="34"/>
    </row>
    <row r="49" spans="1:9" x14ac:dyDescent="0.2">
      <c r="A49" s="12" t="s">
        <v>4</v>
      </c>
      <c r="B49" s="17" t="e">
        <f>AVERAGE(B44:B47)</f>
        <v>#DIV/0!</v>
      </c>
      <c r="C49" s="17">
        <f t="shared" ref="C49:G49" si="10">AVERAGE(C44:C47)</f>
        <v>0.1245</v>
      </c>
      <c r="D49" s="17">
        <f>AVERAGE(D44:D47)</f>
        <v>0.752</v>
      </c>
      <c r="E49" s="17">
        <f t="shared" si="10"/>
        <v>117.28100000000001</v>
      </c>
      <c r="F49" s="17">
        <f t="shared" si="10"/>
        <v>0.27850000000000003</v>
      </c>
      <c r="G49" s="17" t="e">
        <f t="shared" si="10"/>
        <v>#DIV/0!</v>
      </c>
      <c r="H49" s="36">
        <f>AVERAGE(H44:H47)</f>
        <v>2.01E-2</v>
      </c>
      <c r="I49" s="34"/>
    </row>
    <row r="50" spans="1:9" ht="17" thickBot="1" x14ac:dyDescent="0.25">
      <c r="A50" s="37" t="s">
        <v>5</v>
      </c>
      <c r="B50" s="39">
        <f>COUNT(B44:B47)</f>
        <v>0</v>
      </c>
      <c r="C50" s="39">
        <f t="shared" ref="C50:H50" si="11">COUNT(C44:C47)</f>
        <v>2</v>
      </c>
      <c r="D50" s="39">
        <f t="shared" si="11"/>
        <v>2</v>
      </c>
      <c r="E50" s="39">
        <f t="shared" si="11"/>
        <v>1</v>
      </c>
      <c r="F50" s="39">
        <f t="shared" si="11"/>
        <v>2</v>
      </c>
      <c r="G50" s="39">
        <f t="shared" si="11"/>
        <v>0</v>
      </c>
      <c r="H50" s="40">
        <f t="shared" si="11"/>
        <v>2</v>
      </c>
      <c r="I50" s="34"/>
    </row>
    <row r="51" spans="1:9" x14ac:dyDescent="0.2">
      <c r="A51" s="34"/>
      <c r="B51" s="34"/>
      <c r="C51" s="34"/>
      <c r="D51" s="34"/>
      <c r="E51" s="34"/>
      <c r="F51" s="34"/>
      <c r="G51" s="34"/>
      <c r="H51" s="34"/>
      <c r="I51" s="34"/>
    </row>
    <row r="52" spans="1:9" x14ac:dyDescent="0.2">
      <c r="A52" s="34"/>
      <c r="B52" s="34"/>
      <c r="C52" s="34"/>
      <c r="D52" s="34"/>
      <c r="E52" s="34"/>
      <c r="F52" s="34"/>
      <c r="G52" s="34"/>
      <c r="H52" s="34"/>
      <c r="I52" s="34"/>
    </row>
    <row r="53" spans="1:9" x14ac:dyDescent="0.2">
      <c r="A53" s="34"/>
      <c r="B53" s="34"/>
      <c r="C53" s="34"/>
      <c r="D53" s="34"/>
      <c r="E53" s="34"/>
      <c r="F53" s="34"/>
      <c r="G53" s="34"/>
      <c r="H53" s="34"/>
      <c r="I53" s="34"/>
    </row>
    <row r="54" spans="1:9" x14ac:dyDescent="0.2">
      <c r="A54" s="34"/>
      <c r="B54" s="34"/>
      <c r="C54" s="34"/>
      <c r="D54" s="34"/>
      <c r="E54" s="34"/>
      <c r="F54" s="34"/>
      <c r="G54" s="34"/>
      <c r="H54" s="34"/>
      <c r="I54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MP16</vt:lpstr>
      <vt:lpstr>MP18</vt:lpstr>
      <vt:lpstr>MP19</vt:lpstr>
      <vt:lpstr>MP20</vt:lpstr>
      <vt:lpstr>MP21</vt:lpstr>
      <vt:lpstr>MP22</vt:lpstr>
      <vt:lpstr>MP23</vt:lpstr>
      <vt:lpstr>MP24</vt:lpstr>
      <vt:lpstr>MP25</vt:lpstr>
      <vt:lpstr>MP26</vt:lpstr>
      <vt:lpstr>MP28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2020-11-06T09:11:14Z</dcterms:created>
  <dcterms:modified xsi:type="dcterms:W3CDTF">2021-07-26T07:11:45Z</dcterms:modified>
</cp:coreProperties>
</file>