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EARCH\Dengue fever\PLOS neglected disease\"/>
    </mc:Choice>
  </mc:AlternateContent>
  <bookViews>
    <workbookView xWindow="0" yWindow="0" windowWidth="20490" windowHeight="7755" activeTab="4"/>
  </bookViews>
  <sheets>
    <sheet name="APTT" sheetId="1" r:id="rId1"/>
    <sheet name="PT" sheetId="2" r:id="rId2"/>
    <sheet name="Thrombocytopenia" sheetId="4" r:id="rId3"/>
    <sheet name="PT MEAN and SD" sheetId="5" r:id="rId4"/>
    <sheet name="APTT MEAN and SD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J2" i="2"/>
  <c r="K2" i="2" s="1"/>
  <c r="I6" i="1"/>
  <c r="J15" i="2" l="1"/>
  <c r="K15" i="2" s="1"/>
  <c r="J16" i="2"/>
  <c r="K16" i="2" s="1"/>
  <c r="I15" i="2"/>
  <c r="I16" i="2"/>
  <c r="K22" i="1"/>
  <c r="J22" i="1"/>
  <c r="J23" i="1"/>
  <c r="K23" i="1" s="1"/>
  <c r="I22" i="1"/>
  <c r="I23" i="1"/>
  <c r="K16" i="4"/>
  <c r="K22" i="4"/>
  <c r="J13" i="4"/>
  <c r="K13" i="4" s="1"/>
  <c r="J14" i="4"/>
  <c r="K14" i="4" s="1"/>
  <c r="J15" i="4"/>
  <c r="K15" i="4" s="1"/>
  <c r="J16" i="4"/>
  <c r="J17" i="4"/>
  <c r="K17" i="4" s="1"/>
  <c r="J18" i="4"/>
  <c r="K18" i="4" s="1"/>
  <c r="J19" i="4"/>
  <c r="K19" i="4" s="1"/>
  <c r="J20" i="4"/>
  <c r="K20" i="4" s="1"/>
  <c r="J21" i="4"/>
  <c r="K21" i="4" s="1"/>
  <c r="J22" i="4"/>
  <c r="J23" i="4"/>
  <c r="K23" i="4" s="1"/>
  <c r="J24" i="4"/>
  <c r="K24" i="4" s="1"/>
  <c r="J25" i="4"/>
  <c r="K25" i="4" s="1"/>
  <c r="J26" i="4"/>
  <c r="K26" i="4" s="1"/>
  <c r="J27" i="4"/>
  <c r="K27" i="4" s="1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E1048576" i="1" l="1"/>
  <c r="J7" i="4" l="1"/>
  <c r="K7" i="4" s="1"/>
  <c r="J8" i="4"/>
  <c r="K8" i="4" s="1"/>
  <c r="J9" i="4"/>
  <c r="K9" i="4" s="1"/>
  <c r="J10" i="4"/>
  <c r="K10" i="4" s="1"/>
  <c r="J11" i="4"/>
  <c r="K11" i="4" s="1"/>
  <c r="J12" i="4"/>
  <c r="K12" i="4" s="1"/>
  <c r="I7" i="4"/>
  <c r="I8" i="4"/>
  <c r="I9" i="4"/>
  <c r="I10" i="4"/>
  <c r="I11" i="4"/>
  <c r="I12" i="4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I9" i="2"/>
  <c r="I10" i="2"/>
  <c r="I11" i="2"/>
  <c r="I12" i="2"/>
  <c r="I13" i="2"/>
  <c r="I14" i="2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I14" i="1"/>
  <c r="I15" i="1"/>
  <c r="I16" i="1"/>
  <c r="I17" i="1"/>
  <c r="I18" i="1"/>
  <c r="I19" i="1"/>
  <c r="I20" i="1"/>
  <c r="I21" i="1"/>
  <c r="J3" i="4" l="1"/>
  <c r="K3" i="4" s="1"/>
  <c r="J4" i="4"/>
  <c r="K4" i="4" s="1"/>
  <c r="J5" i="4"/>
  <c r="K5" i="4" s="1"/>
  <c r="J6" i="4"/>
  <c r="K6" i="4" s="1"/>
  <c r="J2" i="4"/>
  <c r="K2" i="4" s="1"/>
  <c r="I3" i="4"/>
  <c r="I4" i="4"/>
  <c r="I5" i="4"/>
  <c r="I6" i="4"/>
  <c r="I2" i="4"/>
  <c r="J3" i="2" l="1"/>
  <c r="K3" i="2" s="1"/>
  <c r="J4" i="2"/>
  <c r="K4" i="2" s="1"/>
  <c r="J5" i="2"/>
  <c r="K5" i="2" s="1"/>
  <c r="J6" i="2"/>
  <c r="K6" i="2" s="1"/>
  <c r="J7" i="2"/>
  <c r="K7" i="2" s="1"/>
  <c r="J8" i="2"/>
  <c r="K8" i="2" s="1"/>
  <c r="I3" i="2"/>
  <c r="I4" i="2"/>
  <c r="I5" i="2"/>
  <c r="I6" i="2"/>
  <c r="I7" i="2"/>
  <c r="I8" i="2"/>
  <c r="J3" i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2" i="1"/>
  <c r="K2" i="1" s="1"/>
  <c r="I3" i="1"/>
  <c r="I4" i="1"/>
  <c r="I5" i="1"/>
  <c r="I7" i="1"/>
  <c r="I8" i="1"/>
  <c r="I9" i="1"/>
  <c r="I10" i="1"/>
  <c r="I11" i="1"/>
  <c r="I12" i="1"/>
  <c r="I13" i="1"/>
  <c r="I2" i="1"/>
</calcChain>
</file>

<file path=xl/sharedStrings.xml><?xml version="1.0" encoding="utf-8"?>
<sst xmlns="http://schemas.openxmlformats.org/spreadsheetml/2006/main" count="387" uniqueCount="120">
  <si>
    <t>Author, year of publication</t>
  </si>
  <si>
    <t>Year of study</t>
  </si>
  <si>
    <t>Country</t>
  </si>
  <si>
    <t>Sample size</t>
  </si>
  <si>
    <t xml:space="preserve">Study design </t>
  </si>
  <si>
    <t>populations</t>
  </si>
  <si>
    <t xml:space="preserve">Thrombocytopenia </t>
  </si>
  <si>
    <t xml:space="preserve">Prolonged PT </t>
  </si>
  <si>
    <t>Prolonged APTT</t>
  </si>
  <si>
    <t>Yashaswini et al 2017</t>
  </si>
  <si>
    <t xml:space="preserve">India </t>
  </si>
  <si>
    <t xml:space="preserve">Observational </t>
  </si>
  <si>
    <t xml:space="preserve">Adults </t>
  </si>
  <si>
    <t>Balakrishnan et al 2017</t>
  </si>
  <si>
    <t>2013-2014</t>
  </si>
  <si>
    <t xml:space="preserve">Descriptive </t>
  </si>
  <si>
    <t>Children</t>
  </si>
  <si>
    <t>Kannan et al 2014</t>
  </si>
  <si>
    <t>Jameel et al 2012</t>
  </si>
  <si>
    <t xml:space="preserve">Pakistan </t>
  </si>
  <si>
    <t>cross sectional</t>
  </si>
  <si>
    <t>Kadadavar et al 2019</t>
  </si>
  <si>
    <t>2016-2018</t>
  </si>
  <si>
    <t xml:space="preserve">Prospective </t>
  </si>
  <si>
    <t>adults</t>
  </si>
  <si>
    <t>Ayyub et al 2006</t>
  </si>
  <si>
    <t>204-2005</t>
  </si>
  <si>
    <t xml:space="preserve">Saudi Arabia </t>
  </si>
  <si>
    <t>Prospective</t>
  </si>
  <si>
    <t xml:space="preserve">All age group  </t>
  </si>
  <si>
    <t>Kulasinghe et al 2016</t>
  </si>
  <si>
    <t>Colombo</t>
  </si>
  <si>
    <t>Ali et al 2007</t>
  </si>
  <si>
    <t>2001-2006</t>
  </si>
  <si>
    <t xml:space="preserve">Retrospective </t>
  </si>
  <si>
    <t>All age group</t>
  </si>
  <si>
    <t>Dhooria et al 2008</t>
  </si>
  <si>
    <t>Retrospective</t>
  </si>
  <si>
    <t xml:space="preserve">Children </t>
  </si>
  <si>
    <t>Kavitha et al 2020</t>
  </si>
  <si>
    <t>Kalori et al 2011</t>
  </si>
  <si>
    <t>Barbosa et al 2019</t>
  </si>
  <si>
    <t>2003-2007</t>
  </si>
  <si>
    <t xml:space="preserve">Brazil </t>
  </si>
  <si>
    <t xml:space="preserve">Retrospective cohort </t>
  </si>
  <si>
    <t xml:space="preserve">All age group </t>
  </si>
  <si>
    <t>Hassan et al 2018</t>
  </si>
  <si>
    <t>2013-2016</t>
  </si>
  <si>
    <t xml:space="preserve">Pakistan  </t>
  </si>
  <si>
    <t>seprev</t>
  </si>
  <si>
    <t>logprev</t>
  </si>
  <si>
    <t>selogprev</t>
  </si>
  <si>
    <t>NR</t>
  </si>
  <si>
    <t>Liu et al 2013</t>
  </si>
  <si>
    <t xml:space="preserve">Taiwan </t>
  </si>
  <si>
    <t>Hamsa et al 2019</t>
  </si>
  <si>
    <t>Khalil et al 2014</t>
  </si>
  <si>
    <t>2008-2010</t>
  </si>
  <si>
    <t xml:space="preserve">Sudan </t>
  </si>
  <si>
    <t>Budastra et al 2009</t>
  </si>
  <si>
    <t xml:space="preserve">Indonesia </t>
  </si>
  <si>
    <t>PRANESH 2020</t>
  </si>
  <si>
    <t>2018-2019</t>
  </si>
  <si>
    <t>Case-control</t>
  </si>
  <si>
    <t>Vijayaraghavan et al 2020</t>
  </si>
  <si>
    <t>2005-2010</t>
  </si>
  <si>
    <t xml:space="preserve">Malaysia </t>
  </si>
  <si>
    <t>Mallhi et al 2017</t>
  </si>
  <si>
    <t>2008-2013</t>
  </si>
  <si>
    <t>Adults</t>
  </si>
  <si>
    <t>Pranesh 2020</t>
  </si>
  <si>
    <t>Bashir et al 2015</t>
  </si>
  <si>
    <t>before 2011</t>
  </si>
  <si>
    <t>2011-2020</t>
  </si>
  <si>
    <t xml:space="preserve">Year of study </t>
  </si>
  <si>
    <t xml:space="preserve">Country </t>
  </si>
  <si>
    <t xml:space="preserve">Sample size </t>
  </si>
  <si>
    <t xml:space="preserve">Population </t>
  </si>
  <si>
    <t>VINOJ M 2019</t>
  </si>
  <si>
    <t>Shah et al 2005</t>
  </si>
  <si>
    <t>Ghalige et al 2014</t>
  </si>
  <si>
    <t>2010-2012</t>
  </si>
  <si>
    <t>Almas et al 2010</t>
  </si>
  <si>
    <t>Cross-sectional</t>
  </si>
  <si>
    <t>Prabhavathi et al 2017</t>
  </si>
  <si>
    <t>Hsie et al 2016</t>
  </si>
  <si>
    <t>Kumar et al 2017</t>
  </si>
  <si>
    <t>Ho et al 2013</t>
  </si>
  <si>
    <t xml:space="preserve">Children  </t>
  </si>
  <si>
    <t>Bandaru et al 2019</t>
  </si>
  <si>
    <t xml:space="preserve">NR </t>
  </si>
  <si>
    <t xml:space="preserve">Khan et al 2020 </t>
  </si>
  <si>
    <t>India</t>
  </si>
  <si>
    <t>Observational</t>
  </si>
  <si>
    <t>Selvan et al 2015</t>
  </si>
  <si>
    <t>Khan et al 2014</t>
  </si>
  <si>
    <t>2011-2012</t>
  </si>
  <si>
    <t>Pakistan</t>
  </si>
  <si>
    <t>Sudan</t>
  </si>
  <si>
    <t>Tulara et al 2019</t>
  </si>
  <si>
    <t>Kumari et al 2020</t>
  </si>
  <si>
    <t>Tong et al 2007</t>
  </si>
  <si>
    <t>Prospective cohort</t>
  </si>
  <si>
    <t>Castilho et al 2020</t>
  </si>
  <si>
    <t>Retrospective cohort</t>
  </si>
  <si>
    <t>Rai et al 2019</t>
  </si>
  <si>
    <t>2016- 2018</t>
  </si>
  <si>
    <t>Tewari et al 2018</t>
  </si>
  <si>
    <t>Chairulfatah et al 2003</t>
  </si>
  <si>
    <t>1995-1996</t>
  </si>
  <si>
    <t>KHAN et al 2014</t>
  </si>
  <si>
    <t>Patel et al 2020</t>
  </si>
  <si>
    <t xml:space="preserve"> All age group</t>
  </si>
  <si>
    <t xml:space="preserve"> Children </t>
  </si>
  <si>
    <t>Mean</t>
  </si>
  <si>
    <t>SD</t>
  </si>
  <si>
    <t xml:space="preserve">mean  </t>
  </si>
  <si>
    <t>year of publication</t>
  </si>
  <si>
    <t>Year of publication</t>
  </si>
  <si>
    <t>Author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</si>
</sst>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6"/>
  <sheetViews>
    <sheetView workbookViewId="0">
      <selection activeCell="D35" sqref="D35"/>
    </sheetView>
  </sheetViews>
  <sheetFormatPr defaultRowHeight="15" x14ac:dyDescent="0.25"/>
  <cols>
    <col min="1" max="2" width="30.7109375" customWidth="1"/>
    <col min="3" max="3" width="11.7109375" style="1" customWidth="1"/>
    <col min="4" max="4" width="13.85546875" customWidth="1"/>
    <col min="5" max="5" width="13.5703125" customWidth="1"/>
    <col min="6" max="6" width="23.42578125" customWidth="1"/>
    <col min="7" max="7" width="14.85546875" customWidth="1"/>
    <col min="8" max="8" width="15.28515625" style="2" customWidth="1"/>
  </cols>
  <sheetData>
    <row r="1" spans="1:11" x14ac:dyDescent="0.25">
      <c r="A1" s="3" t="s">
        <v>0</v>
      </c>
      <c r="B1" s="3" t="s">
        <v>117</v>
      </c>
      <c r="C1" s="4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8</v>
      </c>
      <c r="I1" s="3" t="s">
        <v>49</v>
      </c>
      <c r="J1" s="3" t="s">
        <v>50</v>
      </c>
      <c r="K1" s="3" t="s">
        <v>51</v>
      </c>
    </row>
    <row r="2" spans="1:11" x14ac:dyDescent="0.25">
      <c r="A2" s="3" t="s">
        <v>9</v>
      </c>
      <c r="B2" s="3">
        <v>2017</v>
      </c>
      <c r="C2" s="4">
        <v>2016</v>
      </c>
      <c r="D2" s="3" t="s">
        <v>10</v>
      </c>
      <c r="E2" s="3">
        <v>100</v>
      </c>
      <c r="F2" s="3" t="s">
        <v>11</v>
      </c>
      <c r="G2" s="3" t="s">
        <v>12</v>
      </c>
      <c r="H2" s="3">
        <v>38</v>
      </c>
      <c r="I2" s="3">
        <f>SQRT(H2*(100-H2)/E2)</f>
        <v>4.8538644398046387</v>
      </c>
      <c r="J2" s="3">
        <f>LN(H2)</f>
        <v>3.6375861597263857</v>
      </c>
      <c r="K2" s="3">
        <f>SQRT(J2*(100-J2)/E2)</f>
        <v>1.8722355164433924</v>
      </c>
    </row>
    <row r="3" spans="1:11" x14ac:dyDescent="0.25">
      <c r="A3" s="3" t="s">
        <v>13</v>
      </c>
      <c r="B3" s="3">
        <v>2017</v>
      </c>
      <c r="C3" s="4" t="s">
        <v>14</v>
      </c>
      <c r="D3" s="3" t="s">
        <v>10</v>
      </c>
      <c r="E3" s="3">
        <v>306</v>
      </c>
      <c r="F3" s="3" t="s">
        <v>15</v>
      </c>
      <c r="G3" s="3" t="s">
        <v>16</v>
      </c>
      <c r="H3" s="3">
        <v>91.1</v>
      </c>
      <c r="I3" s="3">
        <f t="shared" ref="I3:I23" si="0">SQRT(H3*(100-H3)/E3)</f>
        <v>1.6277716433443048</v>
      </c>
      <c r="J3" s="3">
        <f t="shared" ref="J3:J23" si="1">LN(H3)</f>
        <v>4.5119578042659123</v>
      </c>
      <c r="K3" s="3">
        <f t="shared" ref="K3:K23" si="2">SQRT(J3*(100-J3)/E3)</f>
        <v>1.1865780111175568</v>
      </c>
    </row>
    <row r="4" spans="1:11" x14ac:dyDescent="0.25">
      <c r="A4" s="3" t="s">
        <v>17</v>
      </c>
      <c r="B4" s="3">
        <v>2014</v>
      </c>
      <c r="C4" s="4" t="s">
        <v>52</v>
      </c>
      <c r="D4" s="3" t="s">
        <v>10</v>
      </c>
      <c r="E4" s="3">
        <v>264</v>
      </c>
      <c r="F4" s="3" t="s">
        <v>52</v>
      </c>
      <c r="G4" s="3" t="s">
        <v>52</v>
      </c>
      <c r="H4" s="3">
        <v>22.3</v>
      </c>
      <c r="I4" s="3">
        <f t="shared" si="0"/>
        <v>2.5618929436152196</v>
      </c>
      <c r="J4" s="3">
        <f t="shared" si="1"/>
        <v>3.1045866784660729</v>
      </c>
      <c r="K4" s="3">
        <f t="shared" si="2"/>
        <v>1.067459830701361</v>
      </c>
    </row>
    <row r="5" spans="1:11" x14ac:dyDescent="0.25">
      <c r="A5" s="3" t="s">
        <v>18</v>
      </c>
      <c r="B5" s="3">
        <v>2012</v>
      </c>
      <c r="C5" s="4">
        <v>2010</v>
      </c>
      <c r="D5" s="3" t="s">
        <v>19</v>
      </c>
      <c r="E5" s="3">
        <v>364</v>
      </c>
      <c r="F5" s="3" t="s">
        <v>20</v>
      </c>
      <c r="G5" s="3" t="s">
        <v>52</v>
      </c>
      <c r="H5" s="3">
        <v>25</v>
      </c>
      <c r="I5" s="3">
        <f t="shared" si="0"/>
        <v>2.2696032475080092</v>
      </c>
      <c r="J5" s="3">
        <f t="shared" si="1"/>
        <v>3.2188758248682006</v>
      </c>
      <c r="K5" s="3">
        <f t="shared" si="2"/>
        <v>0.9251171902463402</v>
      </c>
    </row>
    <row r="6" spans="1:11" x14ac:dyDescent="0.25">
      <c r="A6" s="3" t="s">
        <v>21</v>
      </c>
      <c r="B6" s="3">
        <v>2019</v>
      </c>
      <c r="C6" s="4" t="s">
        <v>22</v>
      </c>
      <c r="D6" s="3" t="s">
        <v>10</v>
      </c>
      <c r="E6" s="3">
        <v>100</v>
      </c>
      <c r="F6" s="3" t="s">
        <v>23</v>
      </c>
      <c r="G6" s="3" t="s">
        <v>12</v>
      </c>
      <c r="H6" s="3">
        <v>36</v>
      </c>
      <c r="I6" s="3">
        <f t="shared" si="0"/>
        <v>4.8</v>
      </c>
      <c r="J6" s="3">
        <f t="shared" si="1"/>
        <v>3.5835189384561099</v>
      </c>
      <c r="K6" s="3">
        <f t="shared" si="2"/>
        <v>1.8587906979090931</v>
      </c>
    </row>
    <row r="7" spans="1:11" x14ac:dyDescent="0.25">
      <c r="A7" s="3" t="s">
        <v>25</v>
      </c>
      <c r="B7" s="3">
        <v>2006</v>
      </c>
      <c r="C7" s="4" t="s">
        <v>26</v>
      </c>
      <c r="D7" s="3" t="s">
        <v>27</v>
      </c>
      <c r="E7" s="3">
        <v>80</v>
      </c>
      <c r="F7" s="3" t="s">
        <v>28</v>
      </c>
      <c r="G7" s="3" t="s">
        <v>112</v>
      </c>
      <c r="H7" s="3">
        <v>25.64</v>
      </c>
      <c r="I7" s="3">
        <f t="shared" si="0"/>
        <v>4.8818418655257565</v>
      </c>
      <c r="J7" s="3">
        <f t="shared" si="1"/>
        <v>3.2441536320524693</v>
      </c>
      <c r="K7" s="3">
        <f t="shared" si="2"/>
        <v>1.9808168467102394</v>
      </c>
    </row>
    <row r="8" spans="1:11" x14ac:dyDescent="0.25">
      <c r="A8" s="3" t="s">
        <v>30</v>
      </c>
      <c r="B8" s="3">
        <v>2016</v>
      </c>
      <c r="C8" s="4">
        <v>2013</v>
      </c>
      <c r="D8" s="3" t="s">
        <v>31</v>
      </c>
      <c r="E8" s="3">
        <v>384</v>
      </c>
      <c r="F8" s="3" t="s">
        <v>28</v>
      </c>
      <c r="G8" s="3" t="s">
        <v>16</v>
      </c>
      <c r="H8" s="3">
        <v>67</v>
      </c>
      <c r="I8" s="3">
        <f t="shared" si="0"/>
        <v>2.3995442275565582</v>
      </c>
      <c r="J8" s="3">
        <f t="shared" si="1"/>
        <v>4.2046926193909657</v>
      </c>
      <c r="K8" s="3">
        <f t="shared" si="2"/>
        <v>1.0241737293570075</v>
      </c>
    </row>
    <row r="9" spans="1:11" x14ac:dyDescent="0.25">
      <c r="A9" s="3" t="s">
        <v>32</v>
      </c>
      <c r="B9" s="3">
        <v>2007</v>
      </c>
      <c r="C9" s="4" t="s">
        <v>33</v>
      </c>
      <c r="D9" s="3" t="s">
        <v>19</v>
      </c>
      <c r="E9" s="3">
        <v>210</v>
      </c>
      <c r="F9" s="3" t="s">
        <v>34</v>
      </c>
      <c r="G9" s="3" t="s">
        <v>35</v>
      </c>
      <c r="H9" s="3">
        <v>16.7</v>
      </c>
      <c r="I9" s="3">
        <f t="shared" si="0"/>
        <v>2.5737780272069566</v>
      </c>
      <c r="J9" s="3">
        <f t="shared" si="1"/>
        <v>2.8154087194227095</v>
      </c>
      <c r="K9" s="3">
        <f t="shared" si="2"/>
        <v>1.1414576013335913</v>
      </c>
    </row>
    <row r="10" spans="1:11" x14ac:dyDescent="0.25">
      <c r="A10" s="3" t="s">
        <v>39</v>
      </c>
      <c r="B10" s="3">
        <v>2020</v>
      </c>
      <c r="C10" s="4">
        <v>2016</v>
      </c>
      <c r="D10" s="3" t="s">
        <v>10</v>
      </c>
      <c r="E10" s="3">
        <v>128</v>
      </c>
      <c r="F10" s="3" t="s">
        <v>20</v>
      </c>
      <c r="G10" s="3" t="s">
        <v>35</v>
      </c>
      <c r="H10" s="3">
        <v>86.1</v>
      </c>
      <c r="I10" s="3">
        <f t="shared" si="0"/>
        <v>3.0577641954539274</v>
      </c>
      <c r="J10" s="3">
        <f t="shared" si="1"/>
        <v>4.4555094114336846</v>
      </c>
      <c r="K10" s="3">
        <f t="shared" si="2"/>
        <v>1.8236711279809212</v>
      </c>
    </row>
    <row r="11" spans="1:11" x14ac:dyDescent="0.25">
      <c r="A11" s="3" t="s">
        <v>40</v>
      </c>
      <c r="B11" s="3">
        <v>2011</v>
      </c>
      <c r="C11" s="4">
        <v>2010</v>
      </c>
      <c r="D11" s="3" t="s">
        <v>10</v>
      </c>
      <c r="E11" s="3">
        <v>356</v>
      </c>
      <c r="F11" s="3" t="s">
        <v>20</v>
      </c>
      <c r="G11" s="3" t="s">
        <v>35</v>
      </c>
      <c r="H11" s="3">
        <v>24</v>
      </c>
      <c r="I11" s="3">
        <f t="shared" si="0"/>
        <v>2.2635360623630403</v>
      </c>
      <c r="J11" s="3">
        <f t="shared" si="1"/>
        <v>3.1780538303479458</v>
      </c>
      <c r="K11" s="3">
        <f t="shared" si="2"/>
        <v>0.92969935470010423</v>
      </c>
    </row>
    <row r="12" spans="1:11" x14ac:dyDescent="0.25">
      <c r="A12" s="3" t="s">
        <v>41</v>
      </c>
      <c r="B12" s="3">
        <v>2019</v>
      </c>
      <c r="C12" s="4" t="s">
        <v>42</v>
      </c>
      <c r="D12" s="3" t="s">
        <v>43</v>
      </c>
      <c r="E12" s="3">
        <v>187</v>
      </c>
      <c r="F12" s="3" t="s">
        <v>44</v>
      </c>
      <c r="G12" s="3" t="s">
        <v>35</v>
      </c>
      <c r="H12" s="3">
        <v>65.8</v>
      </c>
      <c r="I12" s="3">
        <f t="shared" si="0"/>
        <v>3.469007162746593</v>
      </c>
      <c r="J12" s="3">
        <f t="shared" si="1"/>
        <v>4.1866198383312714</v>
      </c>
      <c r="K12" s="3">
        <f t="shared" si="2"/>
        <v>1.4646169000698275</v>
      </c>
    </row>
    <row r="13" spans="1:11" x14ac:dyDescent="0.25">
      <c r="A13" s="3" t="s">
        <v>46</v>
      </c>
      <c r="B13" s="3">
        <v>2018</v>
      </c>
      <c r="C13" s="4" t="s">
        <v>47</v>
      </c>
      <c r="D13" s="3" t="s">
        <v>48</v>
      </c>
      <c r="E13" s="3">
        <v>200</v>
      </c>
      <c r="F13" s="3" t="s">
        <v>11</v>
      </c>
      <c r="G13" s="3" t="s">
        <v>12</v>
      </c>
      <c r="H13" s="3">
        <v>21.6</v>
      </c>
      <c r="I13" s="3">
        <f t="shared" si="0"/>
        <v>2.9098453567157141</v>
      </c>
      <c r="J13" s="3">
        <f t="shared" si="1"/>
        <v>3.0726933146901194</v>
      </c>
      <c r="K13" s="3">
        <f t="shared" si="2"/>
        <v>1.2203030100406838</v>
      </c>
    </row>
    <row r="14" spans="1:11" x14ac:dyDescent="0.25">
      <c r="A14" s="3" t="s">
        <v>53</v>
      </c>
      <c r="B14" s="3">
        <v>2013</v>
      </c>
      <c r="C14" s="4">
        <v>2002</v>
      </c>
      <c r="D14" s="3" t="s">
        <v>54</v>
      </c>
      <c r="E14" s="3">
        <v>100</v>
      </c>
      <c r="F14" s="3"/>
      <c r="G14" s="3" t="s">
        <v>12</v>
      </c>
      <c r="H14" s="3">
        <v>89.7</v>
      </c>
      <c r="I14" s="3">
        <f t="shared" si="0"/>
        <v>3.0395887879777419</v>
      </c>
      <c r="J14" s="3">
        <f t="shared" si="1"/>
        <v>4.4964707690647501</v>
      </c>
      <c r="K14" s="3">
        <f t="shared" si="2"/>
        <v>2.0722664585651653</v>
      </c>
    </row>
    <row r="15" spans="1:11" x14ac:dyDescent="0.25">
      <c r="A15" s="3" t="s">
        <v>55</v>
      </c>
      <c r="B15" s="3">
        <v>2019</v>
      </c>
      <c r="C15" s="4">
        <v>2017</v>
      </c>
      <c r="D15" s="3" t="s">
        <v>10</v>
      </c>
      <c r="E15" s="3">
        <v>170</v>
      </c>
      <c r="F15" s="3" t="s">
        <v>23</v>
      </c>
      <c r="G15" s="3" t="s">
        <v>12</v>
      </c>
      <c r="H15" s="3">
        <v>64.7</v>
      </c>
      <c r="I15" s="3">
        <f t="shared" si="0"/>
        <v>3.665346464644557</v>
      </c>
      <c r="J15" s="3">
        <f t="shared" si="1"/>
        <v>4.169761201506855</v>
      </c>
      <c r="K15" s="3">
        <f t="shared" si="2"/>
        <v>1.5331421247058634</v>
      </c>
    </row>
    <row r="16" spans="1:11" x14ac:dyDescent="0.25">
      <c r="A16" s="3" t="s">
        <v>56</v>
      </c>
      <c r="B16" s="3">
        <v>2014</v>
      </c>
      <c r="C16" s="4" t="s">
        <v>57</v>
      </c>
      <c r="D16" s="3" t="s">
        <v>19</v>
      </c>
      <c r="E16" s="3">
        <v>532</v>
      </c>
      <c r="F16" s="3" t="s">
        <v>34</v>
      </c>
      <c r="G16" s="3" t="s">
        <v>12</v>
      </c>
      <c r="H16" s="3">
        <v>42.3</v>
      </c>
      <c r="I16" s="3">
        <f t="shared" si="0"/>
        <v>2.1419152065102156</v>
      </c>
      <c r="J16" s="3">
        <f t="shared" si="1"/>
        <v>3.7447870860522321</v>
      </c>
      <c r="K16" s="3">
        <f t="shared" si="2"/>
        <v>0.82313274480729071</v>
      </c>
    </row>
    <row r="17" spans="1:11" s="2" customFormat="1" x14ac:dyDescent="0.25">
      <c r="A17" s="3" t="s">
        <v>71</v>
      </c>
      <c r="B17" s="3">
        <v>2015</v>
      </c>
      <c r="C17" s="4" t="s">
        <v>14</v>
      </c>
      <c r="D17" s="3" t="s">
        <v>58</v>
      </c>
      <c r="E17" s="3">
        <v>334</v>
      </c>
      <c r="F17" s="3" t="s">
        <v>28</v>
      </c>
      <c r="G17" s="3" t="s">
        <v>35</v>
      </c>
      <c r="H17" s="3">
        <v>12.6</v>
      </c>
      <c r="I17" s="3">
        <f t="shared" si="0"/>
        <v>1.8157989284342564</v>
      </c>
      <c r="J17" s="3">
        <f t="shared" si="1"/>
        <v>2.5336968139574321</v>
      </c>
      <c r="K17" s="3">
        <f t="shared" si="2"/>
        <v>0.85986710756181506</v>
      </c>
    </row>
    <row r="18" spans="1:11" x14ac:dyDescent="0.25">
      <c r="A18" s="3" t="s">
        <v>59</v>
      </c>
      <c r="B18" s="3">
        <v>2009</v>
      </c>
      <c r="C18" s="4">
        <v>2007</v>
      </c>
      <c r="D18" s="3" t="s">
        <v>60</v>
      </c>
      <c r="E18" s="3">
        <v>131</v>
      </c>
      <c r="F18" s="3" t="s">
        <v>23</v>
      </c>
      <c r="G18" s="3" t="s">
        <v>16</v>
      </c>
      <c r="H18" s="3">
        <v>16.03</v>
      </c>
      <c r="I18" s="3">
        <f t="shared" si="0"/>
        <v>3.2054808740012453</v>
      </c>
      <c r="J18" s="3">
        <f t="shared" si="1"/>
        <v>2.7744619666214616</v>
      </c>
      <c r="K18" s="3">
        <f t="shared" si="2"/>
        <v>1.4349736212111659</v>
      </c>
    </row>
    <row r="19" spans="1:11" x14ac:dyDescent="0.25">
      <c r="A19" s="3" t="s">
        <v>70</v>
      </c>
      <c r="B19" s="3">
        <v>2020</v>
      </c>
      <c r="C19" s="4" t="s">
        <v>62</v>
      </c>
      <c r="D19" s="3" t="s">
        <v>10</v>
      </c>
      <c r="E19" s="3">
        <v>100</v>
      </c>
      <c r="F19" s="3" t="s">
        <v>63</v>
      </c>
      <c r="G19" s="3" t="s">
        <v>12</v>
      </c>
      <c r="H19" s="3">
        <v>43</v>
      </c>
      <c r="I19" s="3">
        <f t="shared" si="0"/>
        <v>4.9507575177946253</v>
      </c>
      <c r="J19" s="3">
        <f t="shared" si="1"/>
        <v>3.7612001156935624</v>
      </c>
      <c r="K19" s="3">
        <f t="shared" si="2"/>
        <v>1.9025598157720638</v>
      </c>
    </row>
    <row r="20" spans="1:11" x14ac:dyDescent="0.25">
      <c r="A20" s="3" t="s">
        <v>64</v>
      </c>
      <c r="B20" s="3">
        <v>2020</v>
      </c>
      <c r="C20" s="4" t="s">
        <v>65</v>
      </c>
      <c r="D20" s="3" t="s">
        <v>66</v>
      </c>
      <c r="E20" s="3">
        <v>203</v>
      </c>
      <c r="F20" s="3" t="s">
        <v>34</v>
      </c>
      <c r="G20" s="3" t="s">
        <v>16</v>
      </c>
      <c r="H20" s="3">
        <v>51.85</v>
      </c>
      <c r="I20" s="3">
        <f t="shared" si="0"/>
        <v>3.506909084942075</v>
      </c>
      <c r="J20" s="3">
        <f t="shared" si="1"/>
        <v>3.9483549346755362</v>
      </c>
      <c r="K20" s="3">
        <f t="shared" si="2"/>
        <v>1.3668236284962483</v>
      </c>
    </row>
    <row r="21" spans="1:11" x14ac:dyDescent="0.25">
      <c r="A21" s="3" t="s">
        <v>67</v>
      </c>
      <c r="B21" s="3">
        <v>2017</v>
      </c>
      <c r="C21" s="4" t="s">
        <v>68</v>
      </c>
      <c r="D21" s="3" t="s">
        <v>66</v>
      </c>
      <c r="E21" s="3">
        <v>667</v>
      </c>
      <c r="F21" s="3" t="s">
        <v>37</v>
      </c>
      <c r="G21" s="3" t="s">
        <v>12</v>
      </c>
      <c r="H21" s="3">
        <v>23.8</v>
      </c>
      <c r="I21" s="3">
        <f t="shared" si="0"/>
        <v>1.648933142897288</v>
      </c>
      <c r="J21" s="3">
        <f t="shared" si="1"/>
        <v>3.1696855806774291</v>
      </c>
      <c r="K21" s="3">
        <f t="shared" si="2"/>
        <v>0.67834534042819405</v>
      </c>
    </row>
    <row r="22" spans="1:11" x14ac:dyDescent="0.25">
      <c r="A22" s="3" t="s">
        <v>91</v>
      </c>
      <c r="B22" s="3">
        <v>2020</v>
      </c>
      <c r="C22" s="4" t="s">
        <v>62</v>
      </c>
      <c r="D22" s="3" t="s">
        <v>19</v>
      </c>
      <c r="E22" s="3">
        <v>310</v>
      </c>
      <c r="F22" s="3" t="s">
        <v>83</v>
      </c>
      <c r="G22" s="3" t="s">
        <v>16</v>
      </c>
      <c r="H22" s="3">
        <v>25.26</v>
      </c>
      <c r="I22" s="3">
        <f t="shared" si="0"/>
        <v>2.4678137117961381</v>
      </c>
      <c r="J22" s="3">
        <f t="shared" si="1"/>
        <v>3.2292221169223452</v>
      </c>
      <c r="K22" s="3">
        <f t="shared" si="2"/>
        <v>1.004015062558606</v>
      </c>
    </row>
    <row r="23" spans="1:11" x14ac:dyDescent="0.25">
      <c r="A23" s="3" t="s">
        <v>79</v>
      </c>
      <c r="B23" s="3">
        <v>2005</v>
      </c>
      <c r="C23" s="4">
        <v>2004</v>
      </c>
      <c r="D23" s="3" t="s">
        <v>92</v>
      </c>
      <c r="E23" s="3">
        <v>69</v>
      </c>
      <c r="F23" s="3" t="s">
        <v>28</v>
      </c>
      <c r="G23" s="3" t="s">
        <v>16</v>
      </c>
      <c r="H23" s="3">
        <v>55.9</v>
      </c>
      <c r="I23" s="3">
        <f t="shared" si="0"/>
        <v>5.9772394384320782</v>
      </c>
      <c r="J23" s="3">
        <f t="shared" si="1"/>
        <v>4.0235643801610532</v>
      </c>
      <c r="K23" s="3">
        <f t="shared" si="2"/>
        <v>2.3657194502552512</v>
      </c>
    </row>
    <row r="1048576" spans="5:5" x14ac:dyDescent="0.25">
      <c r="E1048576">
        <f>SUM(E2:E1048575)</f>
        <v>5295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" sqref="H1:H1048576"/>
    </sheetView>
  </sheetViews>
  <sheetFormatPr defaultRowHeight="15" x14ac:dyDescent="0.25"/>
  <cols>
    <col min="1" max="1" width="25.140625" bestFit="1" customWidth="1"/>
    <col min="2" max="2" width="25.140625" customWidth="1"/>
    <col min="3" max="3" width="15.28515625" style="1" customWidth="1"/>
    <col min="6" max="6" width="20.85546875" customWidth="1"/>
    <col min="7" max="7" width="17.28515625" customWidth="1"/>
    <col min="8" max="8" width="14.7109375" style="3" customWidth="1"/>
  </cols>
  <sheetData>
    <row r="1" spans="1:11" x14ac:dyDescent="0.25">
      <c r="A1" t="s">
        <v>0</v>
      </c>
      <c r="B1" t="s">
        <v>117</v>
      </c>
      <c r="C1" s="1" t="s">
        <v>1</v>
      </c>
      <c r="D1" t="s">
        <v>2</v>
      </c>
      <c r="E1" t="s">
        <v>3</v>
      </c>
      <c r="F1" t="s">
        <v>4</v>
      </c>
      <c r="G1" t="s">
        <v>5</v>
      </c>
      <c r="H1" s="3" t="s">
        <v>7</v>
      </c>
      <c r="I1" t="s">
        <v>49</v>
      </c>
      <c r="J1" t="s">
        <v>50</v>
      </c>
      <c r="K1" t="s">
        <v>51</v>
      </c>
    </row>
    <row r="2" spans="1:11" x14ac:dyDescent="0.25">
      <c r="A2" t="s">
        <v>9</v>
      </c>
      <c r="B2">
        <v>2017</v>
      </c>
      <c r="C2" s="1" t="s">
        <v>73</v>
      </c>
      <c r="D2" t="s">
        <v>10</v>
      </c>
      <c r="E2">
        <v>100</v>
      </c>
      <c r="F2" t="s">
        <v>11</v>
      </c>
      <c r="G2" t="s">
        <v>69</v>
      </c>
      <c r="H2" s="3">
        <v>6</v>
      </c>
      <c r="I2">
        <f>SQRT(H2*(100-H2)/E2)</f>
        <v>2.3748684174075834</v>
      </c>
      <c r="J2">
        <f>LN(H2)</f>
        <v>1.791759469228055</v>
      </c>
      <c r="K2">
        <f>SQRT(J2*(100-J2)/E2)</f>
        <v>1.326520052344619</v>
      </c>
    </row>
    <row r="3" spans="1:11" x14ac:dyDescent="0.25">
      <c r="A3" t="s">
        <v>13</v>
      </c>
      <c r="B3">
        <v>2017</v>
      </c>
      <c r="C3" s="1" t="s">
        <v>73</v>
      </c>
      <c r="D3" t="s">
        <v>10</v>
      </c>
      <c r="E3">
        <v>306</v>
      </c>
      <c r="F3" t="s">
        <v>15</v>
      </c>
      <c r="G3" t="s">
        <v>38</v>
      </c>
      <c r="H3" s="3">
        <v>20.9</v>
      </c>
      <c r="I3">
        <f t="shared" ref="I3:I16" si="0">SQRT(H3*(100-H3)/E3)</f>
        <v>2.3243454346001164</v>
      </c>
      <c r="J3">
        <f t="shared" ref="J3:J16" si="1">LN(H3)</f>
        <v>3.039749158970765</v>
      </c>
      <c r="K3">
        <f t="shared" ref="K3:K16" si="2">SQRT(J3*(100-J3)/E3)</f>
        <v>0.98142027426111467</v>
      </c>
    </row>
    <row r="4" spans="1:11" x14ac:dyDescent="0.25">
      <c r="A4" t="s">
        <v>18</v>
      </c>
      <c r="B4">
        <v>2012</v>
      </c>
      <c r="C4" s="1" t="s">
        <v>72</v>
      </c>
      <c r="D4" t="s">
        <v>19</v>
      </c>
      <c r="E4">
        <v>364</v>
      </c>
      <c r="F4" t="s">
        <v>20</v>
      </c>
      <c r="G4" t="s">
        <v>90</v>
      </c>
      <c r="H4" s="3">
        <v>24</v>
      </c>
      <c r="I4">
        <f t="shared" si="0"/>
        <v>2.2385238464195574</v>
      </c>
      <c r="J4">
        <f t="shared" si="1"/>
        <v>3.1780538303479458</v>
      </c>
      <c r="K4">
        <f t="shared" si="2"/>
        <v>0.9194261183205612</v>
      </c>
    </row>
    <row r="5" spans="1:11" x14ac:dyDescent="0.25">
      <c r="A5" t="s">
        <v>32</v>
      </c>
      <c r="B5">
        <v>2007</v>
      </c>
      <c r="C5" s="1" t="s">
        <v>72</v>
      </c>
      <c r="D5" t="s">
        <v>19</v>
      </c>
      <c r="E5">
        <v>210</v>
      </c>
      <c r="F5" t="s">
        <v>34</v>
      </c>
      <c r="G5" t="s">
        <v>45</v>
      </c>
      <c r="H5" s="3">
        <v>2.5</v>
      </c>
      <c r="I5">
        <f t="shared" si="0"/>
        <v>1.0773645092141684</v>
      </c>
      <c r="J5">
        <f t="shared" si="1"/>
        <v>0.91629073187415511</v>
      </c>
      <c r="K5">
        <f t="shared" si="2"/>
        <v>0.65751872862008753</v>
      </c>
    </row>
    <row r="6" spans="1:11" x14ac:dyDescent="0.25">
      <c r="A6" t="s">
        <v>36</v>
      </c>
      <c r="B6">
        <v>2008</v>
      </c>
      <c r="C6" s="1" t="s">
        <v>72</v>
      </c>
      <c r="D6" t="s">
        <v>10</v>
      </c>
      <c r="E6">
        <v>81</v>
      </c>
      <c r="F6" t="s">
        <v>37</v>
      </c>
      <c r="G6" t="s">
        <v>38</v>
      </c>
      <c r="H6" s="3">
        <v>3.7</v>
      </c>
      <c r="I6">
        <f t="shared" si="0"/>
        <v>2.097352828898583</v>
      </c>
      <c r="J6">
        <f t="shared" si="1"/>
        <v>1.3083328196501789</v>
      </c>
      <c r="K6">
        <f t="shared" si="2"/>
        <v>1.2625740276453081</v>
      </c>
    </row>
    <row r="7" spans="1:11" x14ac:dyDescent="0.25">
      <c r="A7" t="s">
        <v>41</v>
      </c>
      <c r="B7">
        <v>2019</v>
      </c>
      <c r="C7" s="1" t="s">
        <v>72</v>
      </c>
      <c r="D7" t="s">
        <v>43</v>
      </c>
      <c r="E7">
        <v>187</v>
      </c>
      <c r="F7" t="s">
        <v>44</v>
      </c>
      <c r="G7" t="s">
        <v>45</v>
      </c>
      <c r="H7" s="3">
        <v>34.200000000000003</v>
      </c>
      <c r="I7">
        <f t="shared" si="0"/>
        <v>3.469007162746593</v>
      </c>
      <c r="J7">
        <f t="shared" si="1"/>
        <v>3.5322256440685598</v>
      </c>
      <c r="K7">
        <f t="shared" si="2"/>
        <v>1.3498780820492668</v>
      </c>
    </row>
    <row r="8" spans="1:11" x14ac:dyDescent="0.25">
      <c r="A8" t="s">
        <v>46</v>
      </c>
      <c r="B8">
        <v>2018</v>
      </c>
      <c r="C8" s="1" t="s">
        <v>73</v>
      </c>
      <c r="D8" t="s">
        <v>48</v>
      </c>
      <c r="E8">
        <v>200</v>
      </c>
      <c r="F8" t="s">
        <v>11</v>
      </c>
      <c r="G8" t="s">
        <v>69</v>
      </c>
      <c r="H8" s="3">
        <v>13.6</v>
      </c>
      <c r="I8">
        <f t="shared" si="0"/>
        <v>2.4238811852068984</v>
      </c>
      <c r="J8">
        <f t="shared" si="1"/>
        <v>2.6100697927420065</v>
      </c>
      <c r="K8">
        <f t="shared" si="2"/>
        <v>1.1273741946470488</v>
      </c>
    </row>
    <row r="9" spans="1:11" x14ac:dyDescent="0.25">
      <c r="A9" t="s">
        <v>53</v>
      </c>
      <c r="B9">
        <v>2013</v>
      </c>
      <c r="C9" s="1" t="s">
        <v>72</v>
      </c>
      <c r="D9" t="s">
        <v>54</v>
      </c>
      <c r="E9">
        <v>100</v>
      </c>
      <c r="G9" t="s">
        <v>69</v>
      </c>
      <c r="H9" s="3">
        <v>1.5</v>
      </c>
      <c r="I9">
        <f t="shared" si="0"/>
        <v>1.2155245781143218</v>
      </c>
      <c r="J9">
        <f t="shared" si="1"/>
        <v>0.40546510810816438</v>
      </c>
      <c r="K9">
        <f t="shared" si="2"/>
        <v>0.63546918774180761</v>
      </c>
    </row>
    <row r="10" spans="1:11" x14ac:dyDescent="0.25">
      <c r="A10" t="s">
        <v>56</v>
      </c>
      <c r="B10">
        <v>2014</v>
      </c>
      <c r="C10" s="1" t="s">
        <v>72</v>
      </c>
      <c r="D10" t="s">
        <v>19</v>
      </c>
      <c r="E10">
        <v>532</v>
      </c>
      <c r="F10" t="s">
        <v>34</v>
      </c>
      <c r="G10" t="s">
        <v>69</v>
      </c>
      <c r="H10" s="3">
        <v>12</v>
      </c>
      <c r="I10">
        <f t="shared" si="0"/>
        <v>1.4088869386913336</v>
      </c>
      <c r="J10">
        <f t="shared" si="1"/>
        <v>2.4849066497880004</v>
      </c>
      <c r="K10">
        <f t="shared" si="2"/>
        <v>0.67489334150457947</v>
      </c>
    </row>
    <row r="11" spans="1:11" s="3" customFormat="1" x14ac:dyDescent="0.25">
      <c r="A11" s="3" t="s">
        <v>71</v>
      </c>
      <c r="B11" s="3">
        <v>2015</v>
      </c>
      <c r="C11" s="4" t="s">
        <v>73</v>
      </c>
      <c r="D11" s="3" t="s">
        <v>58</v>
      </c>
      <c r="E11" s="3">
        <v>334</v>
      </c>
      <c r="F11" s="3" t="s">
        <v>28</v>
      </c>
      <c r="G11" s="3" t="s">
        <v>45</v>
      </c>
      <c r="H11" s="3">
        <v>9</v>
      </c>
      <c r="I11" s="3">
        <f t="shared" si="0"/>
        <v>1.5659169225674885</v>
      </c>
      <c r="J11" s="3">
        <f t="shared" si="1"/>
        <v>2.1972245773362196</v>
      </c>
      <c r="K11" s="3">
        <f t="shared" si="2"/>
        <v>0.80212043440404757</v>
      </c>
    </row>
    <row r="12" spans="1:11" x14ac:dyDescent="0.25">
      <c r="A12" t="s">
        <v>59</v>
      </c>
      <c r="B12">
        <v>2009</v>
      </c>
      <c r="C12" s="1" t="s">
        <v>72</v>
      </c>
      <c r="D12" t="s">
        <v>60</v>
      </c>
      <c r="E12">
        <v>131</v>
      </c>
      <c r="F12" t="s">
        <v>23</v>
      </c>
      <c r="G12" t="s">
        <v>113</v>
      </c>
      <c r="H12" s="3">
        <v>15.26</v>
      </c>
      <c r="I12">
        <f t="shared" si="0"/>
        <v>3.1418529078644797</v>
      </c>
      <c r="J12">
        <f t="shared" si="1"/>
        <v>2.7252350258563109</v>
      </c>
      <c r="K12">
        <f t="shared" si="2"/>
        <v>1.422546358571869</v>
      </c>
    </row>
    <row r="13" spans="1:11" x14ac:dyDescent="0.25">
      <c r="A13" t="s">
        <v>61</v>
      </c>
      <c r="B13">
        <v>2020</v>
      </c>
      <c r="C13" s="1" t="s">
        <v>73</v>
      </c>
      <c r="D13" t="s">
        <v>10</v>
      </c>
      <c r="E13">
        <v>100</v>
      </c>
      <c r="F13" t="s">
        <v>63</v>
      </c>
      <c r="G13" t="s">
        <v>69</v>
      </c>
      <c r="H13" s="3">
        <v>49</v>
      </c>
      <c r="I13">
        <f t="shared" si="0"/>
        <v>4.9989998999799949</v>
      </c>
      <c r="J13">
        <f t="shared" si="1"/>
        <v>3.8918202981106265</v>
      </c>
      <c r="K13">
        <f t="shared" si="2"/>
        <v>1.934000425486708</v>
      </c>
    </row>
    <row r="14" spans="1:11" x14ac:dyDescent="0.25">
      <c r="A14" t="s">
        <v>67</v>
      </c>
      <c r="B14">
        <v>2017</v>
      </c>
      <c r="C14" s="1" t="s">
        <v>73</v>
      </c>
      <c r="D14" t="s">
        <v>66</v>
      </c>
      <c r="E14">
        <v>667</v>
      </c>
      <c r="F14" t="s">
        <v>37</v>
      </c>
      <c r="G14" t="s">
        <v>69</v>
      </c>
      <c r="H14" s="3">
        <v>33.299999999999997</v>
      </c>
      <c r="I14">
        <f t="shared" si="0"/>
        <v>1.8248287590894658</v>
      </c>
      <c r="J14">
        <f t="shared" si="1"/>
        <v>3.505557396986398</v>
      </c>
      <c r="K14">
        <f t="shared" si="2"/>
        <v>0.7121422872109151</v>
      </c>
    </row>
    <row r="15" spans="1:11" x14ac:dyDescent="0.25">
      <c r="A15" t="s">
        <v>91</v>
      </c>
      <c r="B15">
        <v>2020</v>
      </c>
      <c r="C15" s="1" t="s">
        <v>62</v>
      </c>
      <c r="D15" t="s">
        <v>19</v>
      </c>
      <c r="E15">
        <v>310</v>
      </c>
      <c r="F15" t="s">
        <v>83</v>
      </c>
      <c r="G15" t="s">
        <v>38</v>
      </c>
      <c r="H15" s="3">
        <v>6.3</v>
      </c>
      <c r="I15">
        <f t="shared" si="0"/>
        <v>1.3799368849522113</v>
      </c>
      <c r="J15">
        <f t="shared" si="1"/>
        <v>1.8405496333974869</v>
      </c>
      <c r="K15">
        <f t="shared" si="2"/>
        <v>0.76341199375914937</v>
      </c>
    </row>
    <row r="16" spans="1:11" x14ac:dyDescent="0.25">
      <c r="A16" t="s">
        <v>79</v>
      </c>
      <c r="B16">
        <v>2005</v>
      </c>
      <c r="C16" s="1">
        <v>2004</v>
      </c>
      <c r="D16" t="s">
        <v>92</v>
      </c>
      <c r="E16">
        <v>69</v>
      </c>
      <c r="F16" t="s">
        <v>28</v>
      </c>
      <c r="G16" t="s">
        <v>38</v>
      </c>
      <c r="H16" s="3">
        <v>24.1</v>
      </c>
      <c r="I16">
        <f t="shared" si="0"/>
        <v>5.1487862647424008</v>
      </c>
      <c r="J16">
        <f t="shared" si="1"/>
        <v>3.1822118404966093</v>
      </c>
      <c r="K16">
        <f t="shared" si="2"/>
        <v>2.1130879658632984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C2" sqref="C2"/>
    </sheetView>
  </sheetViews>
  <sheetFormatPr defaultRowHeight="15" x14ac:dyDescent="0.25"/>
  <cols>
    <col min="1" max="2" width="24.7109375" customWidth="1"/>
    <col min="3" max="3" width="13.7109375" style="1" customWidth="1"/>
    <col min="4" max="4" width="12.28515625" customWidth="1"/>
    <col min="5" max="5" width="11.7109375" customWidth="1"/>
    <col min="6" max="6" width="20.7109375" customWidth="1"/>
    <col min="7" max="7" width="17.5703125" customWidth="1"/>
    <col min="8" max="8" width="17.7109375" style="1" customWidth="1"/>
  </cols>
  <sheetData>
    <row r="1" spans="1:11" x14ac:dyDescent="0.25">
      <c r="A1" t="s">
        <v>119</v>
      </c>
      <c r="B1" t="s">
        <v>118</v>
      </c>
      <c r="C1" s="1" t="s">
        <v>1</v>
      </c>
      <c r="D1" t="s">
        <v>2</v>
      </c>
      <c r="E1" t="s">
        <v>3</v>
      </c>
      <c r="F1" t="s">
        <v>4</v>
      </c>
      <c r="G1" t="s">
        <v>5</v>
      </c>
      <c r="H1" s="1" t="s">
        <v>6</v>
      </c>
      <c r="I1" t="s">
        <v>49</v>
      </c>
      <c r="J1" t="s">
        <v>50</v>
      </c>
      <c r="K1" t="s">
        <v>51</v>
      </c>
    </row>
    <row r="2" spans="1:11" x14ac:dyDescent="0.25">
      <c r="A2" t="s">
        <v>21</v>
      </c>
      <c r="B2">
        <v>2019</v>
      </c>
      <c r="C2" s="1" t="s">
        <v>22</v>
      </c>
      <c r="D2" t="s">
        <v>10</v>
      </c>
      <c r="E2">
        <v>100</v>
      </c>
      <c r="F2" t="s">
        <v>23</v>
      </c>
      <c r="G2" t="s">
        <v>24</v>
      </c>
      <c r="H2" s="1">
        <v>97</v>
      </c>
      <c r="I2">
        <f>SQRT(H2*(100-H2)/E2)</f>
        <v>1.7058722109231981</v>
      </c>
      <c r="J2">
        <f>LN(H2)</f>
        <v>4.5747109785033828</v>
      </c>
      <c r="K2">
        <f>SQRT(J2*(100-J2)/H2)</f>
        <v>2.1214251126039274</v>
      </c>
    </row>
    <row r="3" spans="1:11" x14ac:dyDescent="0.25">
      <c r="A3" t="s">
        <v>25</v>
      </c>
      <c r="B3">
        <v>2006</v>
      </c>
      <c r="C3" s="1" t="s">
        <v>26</v>
      </c>
      <c r="D3" t="s">
        <v>27</v>
      </c>
      <c r="E3">
        <v>80</v>
      </c>
      <c r="F3" t="s">
        <v>28</v>
      </c>
      <c r="G3" t="s">
        <v>29</v>
      </c>
      <c r="H3" s="1">
        <v>58.97</v>
      </c>
      <c r="I3">
        <f t="shared" ref="I3:I27" si="0">SQRT(H3*(100-H3)/E3)</f>
        <v>5.4994762250599827</v>
      </c>
      <c r="J3">
        <f t="shared" ref="J3:J27" si="1">LN(H3)</f>
        <v>4.0770288400124128</v>
      </c>
      <c r="K3">
        <f t="shared" ref="K3:K27" si="2">SQRT(J3*(100-J3)/H3)</f>
        <v>2.5752395827533712</v>
      </c>
    </row>
    <row r="4" spans="1:11" x14ac:dyDescent="0.25">
      <c r="A4" t="s">
        <v>32</v>
      </c>
      <c r="B4">
        <v>2007</v>
      </c>
      <c r="C4" s="1" t="s">
        <v>33</v>
      </c>
      <c r="D4" t="s">
        <v>19</v>
      </c>
      <c r="E4">
        <v>210</v>
      </c>
      <c r="F4" t="s">
        <v>34</v>
      </c>
      <c r="G4" t="s">
        <v>35</v>
      </c>
      <c r="H4" s="1">
        <v>77.099999999999994</v>
      </c>
      <c r="I4">
        <f t="shared" si="0"/>
        <v>2.8995812505552299</v>
      </c>
      <c r="J4">
        <f t="shared" si="1"/>
        <v>4.3451032805692833</v>
      </c>
      <c r="K4">
        <f t="shared" si="2"/>
        <v>2.3218088724490364</v>
      </c>
    </row>
    <row r="5" spans="1:11" x14ac:dyDescent="0.25">
      <c r="A5" t="s">
        <v>39</v>
      </c>
      <c r="B5">
        <v>2020</v>
      </c>
      <c r="C5" s="1">
        <v>2016</v>
      </c>
      <c r="D5" t="s">
        <v>10</v>
      </c>
      <c r="E5">
        <v>128</v>
      </c>
      <c r="F5" t="s">
        <v>20</v>
      </c>
      <c r="G5" t="s">
        <v>35</v>
      </c>
      <c r="H5" s="1">
        <v>89</v>
      </c>
      <c r="I5">
        <f t="shared" si="0"/>
        <v>2.7655808612296982</v>
      </c>
      <c r="J5">
        <f t="shared" si="1"/>
        <v>4.4886363697321396</v>
      </c>
      <c r="K5">
        <f t="shared" si="2"/>
        <v>2.1947736196986414</v>
      </c>
    </row>
    <row r="6" spans="1:11" x14ac:dyDescent="0.25">
      <c r="A6" t="s">
        <v>40</v>
      </c>
      <c r="B6">
        <v>2011</v>
      </c>
      <c r="C6" s="1">
        <v>2010</v>
      </c>
      <c r="D6" t="s">
        <v>10</v>
      </c>
      <c r="E6">
        <v>356</v>
      </c>
      <c r="F6" t="s">
        <v>20</v>
      </c>
      <c r="H6" s="1">
        <v>89</v>
      </c>
      <c r="I6">
        <f t="shared" si="0"/>
        <v>1.6583123951776999</v>
      </c>
      <c r="J6">
        <f t="shared" si="1"/>
        <v>4.4886363697321396</v>
      </c>
      <c r="K6">
        <f t="shared" si="2"/>
        <v>2.1947736196986414</v>
      </c>
    </row>
    <row r="7" spans="1:11" x14ac:dyDescent="0.25">
      <c r="A7" t="s">
        <v>55</v>
      </c>
      <c r="B7">
        <v>2019</v>
      </c>
      <c r="C7" s="1">
        <v>2017</v>
      </c>
      <c r="D7" t="s">
        <v>10</v>
      </c>
      <c r="E7">
        <v>170</v>
      </c>
      <c r="F7" t="s">
        <v>23</v>
      </c>
      <c r="G7" t="s">
        <v>12</v>
      </c>
      <c r="H7" s="1">
        <v>25.9</v>
      </c>
      <c r="I7">
        <f t="shared" si="0"/>
        <v>3.359963235092978</v>
      </c>
      <c r="J7">
        <f t="shared" si="1"/>
        <v>3.2542429687054919</v>
      </c>
      <c r="K7">
        <f t="shared" si="2"/>
        <v>3.4865112363512987</v>
      </c>
    </row>
    <row r="8" spans="1:11" x14ac:dyDescent="0.25">
      <c r="A8" t="s">
        <v>56</v>
      </c>
      <c r="B8">
        <v>2014</v>
      </c>
      <c r="C8" s="1" t="s">
        <v>57</v>
      </c>
      <c r="D8" t="s">
        <v>19</v>
      </c>
      <c r="E8">
        <v>532</v>
      </c>
      <c r="F8" t="s">
        <v>34</v>
      </c>
      <c r="G8" t="s">
        <v>12</v>
      </c>
      <c r="H8" s="1">
        <v>98.12</v>
      </c>
      <c r="I8">
        <f t="shared" si="0"/>
        <v>0.58884620201208682</v>
      </c>
      <c r="J8">
        <f t="shared" si="1"/>
        <v>4.5861912193902885</v>
      </c>
      <c r="K8">
        <f t="shared" si="2"/>
        <v>2.1118006819401129</v>
      </c>
    </row>
    <row r="9" spans="1:11" s="3" customFormat="1" x14ac:dyDescent="0.25">
      <c r="A9" s="3" t="s">
        <v>71</v>
      </c>
      <c r="B9" s="3">
        <v>2015</v>
      </c>
      <c r="C9" s="4" t="s">
        <v>14</v>
      </c>
      <c r="D9" s="3" t="s">
        <v>58</v>
      </c>
      <c r="E9" s="3">
        <v>334</v>
      </c>
      <c r="F9" s="3" t="s">
        <v>28</v>
      </c>
      <c r="G9" s="3" t="s">
        <v>35</v>
      </c>
      <c r="H9" s="4">
        <v>54.5</v>
      </c>
      <c r="I9" s="3">
        <f t="shared" si="0"/>
        <v>2.724775439849088</v>
      </c>
      <c r="J9" s="3">
        <f t="shared" si="1"/>
        <v>3.9982007016691985</v>
      </c>
      <c r="K9" s="3">
        <f t="shared" si="2"/>
        <v>2.6538338592664084</v>
      </c>
    </row>
    <row r="10" spans="1:11" x14ac:dyDescent="0.25">
      <c r="A10" t="s">
        <v>61</v>
      </c>
      <c r="B10" s="3">
        <v>2020</v>
      </c>
      <c r="C10" s="1" t="s">
        <v>62</v>
      </c>
      <c r="D10" t="s">
        <v>10</v>
      </c>
      <c r="E10">
        <v>100</v>
      </c>
      <c r="F10" t="s">
        <v>63</v>
      </c>
      <c r="G10" t="s">
        <v>12</v>
      </c>
      <c r="H10" s="1">
        <v>69</v>
      </c>
      <c r="I10">
        <f t="shared" si="0"/>
        <v>4.6249324319388707</v>
      </c>
      <c r="J10">
        <f t="shared" si="1"/>
        <v>4.2341065045972597</v>
      </c>
      <c r="K10">
        <f t="shared" si="2"/>
        <v>2.4241627646825274</v>
      </c>
    </row>
    <row r="11" spans="1:11" x14ac:dyDescent="0.25">
      <c r="A11" t="s">
        <v>64</v>
      </c>
      <c r="B11" s="3">
        <v>2020</v>
      </c>
      <c r="C11" s="1" t="s">
        <v>65</v>
      </c>
      <c r="D11" t="s">
        <v>66</v>
      </c>
      <c r="E11">
        <v>203</v>
      </c>
      <c r="F11" t="s">
        <v>34</v>
      </c>
      <c r="H11" s="1">
        <v>56.4</v>
      </c>
      <c r="I11">
        <f t="shared" si="0"/>
        <v>3.4804450199573349</v>
      </c>
      <c r="J11">
        <f t="shared" si="1"/>
        <v>4.0324691585040133</v>
      </c>
      <c r="K11">
        <f t="shared" si="2"/>
        <v>2.61943807362616</v>
      </c>
    </row>
    <row r="12" spans="1:11" x14ac:dyDescent="0.25">
      <c r="A12" t="s">
        <v>67</v>
      </c>
      <c r="B12" s="3">
        <v>2017</v>
      </c>
      <c r="C12" s="1" t="s">
        <v>68</v>
      </c>
      <c r="D12" t="s">
        <v>66</v>
      </c>
      <c r="E12">
        <v>667</v>
      </c>
      <c r="F12" t="s">
        <v>37</v>
      </c>
      <c r="G12" t="s">
        <v>12</v>
      </c>
      <c r="H12" s="1">
        <v>59.2</v>
      </c>
      <c r="I12">
        <f t="shared" si="0"/>
        <v>1.9029528069049286</v>
      </c>
      <c r="J12">
        <f t="shared" si="1"/>
        <v>4.0809215418899605</v>
      </c>
      <c r="K12">
        <f t="shared" si="2"/>
        <v>2.5714066818793477</v>
      </c>
    </row>
    <row r="13" spans="1:11" x14ac:dyDescent="0.25">
      <c r="A13" t="s">
        <v>91</v>
      </c>
      <c r="B13" s="3">
        <v>2020</v>
      </c>
      <c r="C13" s="1" t="s">
        <v>62</v>
      </c>
      <c r="D13" t="s">
        <v>19</v>
      </c>
      <c r="E13">
        <v>310</v>
      </c>
      <c r="F13" t="s">
        <v>83</v>
      </c>
      <c r="H13" s="1">
        <v>48</v>
      </c>
      <c r="I13">
        <f t="shared" si="0"/>
        <v>2.8375364144316819</v>
      </c>
      <c r="J13">
        <f t="shared" si="1"/>
        <v>3.8712010109078911</v>
      </c>
      <c r="K13">
        <f t="shared" si="2"/>
        <v>2.784383174600551</v>
      </c>
    </row>
    <row r="14" spans="1:11" x14ac:dyDescent="0.25">
      <c r="A14" t="s">
        <v>79</v>
      </c>
      <c r="B14" s="3">
        <v>2005</v>
      </c>
      <c r="C14" s="1">
        <v>2004</v>
      </c>
      <c r="D14" t="s">
        <v>92</v>
      </c>
      <c r="E14">
        <v>69</v>
      </c>
      <c r="F14" t="s">
        <v>28</v>
      </c>
      <c r="G14" t="s">
        <v>16</v>
      </c>
      <c r="H14" s="1">
        <v>50</v>
      </c>
      <c r="I14">
        <f t="shared" si="0"/>
        <v>6.0192926542884599</v>
      </c>
      <c r="J14">
        <f t="shared" si="1"/>
        <v>3.912023005428146</v>
      </c>
      <c r="K14">
        <f t="shared" si="2"/>
        <v>2.7418912325174953</v>
      </c>
    </row>
    <row r="15" spans="1:11" x14ac:dyDescent="0.25">
      <c r="A15" t="s">
        <v>80</v>
      </c>
      <c r="B15" s="3">
        <v>2014</v>
      </c>
      <c r="C15" s="1" t="s">
        <v>81</v>
      </c>
      <c r="D15" t="s">
        <v>92</v>
      </c>
      <c r="E15">
        <v>100</v>
      </c>
      <c r="F15" t="s">
        <v>93</v>
      </c>
      <c r="G15" t="s">
        <v>16</v>
      </c>
      <c r="H15" s="1">
        <v>43</v>
      </c>
      <c r="I15">
        <f t="shared" si="0"/>
        <v>4.9507575177946253</v>
      </c>
      <c r="J15">
        <f t="shared" si="1"/>
        <v>3.7612001156935624</v>
      </c>
      <c r="K15">
        <f t="shared" si="2"/>
        <v>2.9013765187750344</v>
      </c>
    </row>
    <row r="16" spans="1:11" x14ac:dyDescent="0.25">
      <c r="A16" t="s">
        <v>94</v>
      </c>
      <c r="B16" s="3">
        <v>2015</v>
      </c>
      <c r="C16" s="1">
        <v>2015</v>
      </c>
      <c r="D16" t="s">
        <v>92</v>
      </c>
      <c r="E16">
        <v>300</v>
      </c>
      <c r="F16" t="s">
        <v>28</v>
      </c>
      <c r="G16" t="s">
        <v>16</v>
      </c>
      <c r="H16" s="1">
        <v>92</v>
      </c>
      <c r="I16">
        <f t="shared" si="0"/>
        <v>1.5663120165960973</v>
      </c>
      <c r="J16">
        <f t="shared" si="1"/>
        <v>4.5217885770490405</v>
      </c>
      <c r="K16">
        <f t="shared" si="2"/>
        <v>2.1662738138618622</v>
      </c>
    </row>
    <row r="17" spans="1:11" x14ac:dyDescent="0.25">
      <c r="A17" t="s">
        <v>95</v>
      </c>
      <c r="B17" s="3">
        <v>2014</v>
      </c>
      <c r="C17" s="1" t="s">
        <v>96</v>
      </c>
      <c r="D17" t="s">
        <v>97</v>
      </c>
      <c r="E17">
        <v>250</v>
      </c>
      <c r="F17" t="s">
        <v>37</v>
      </c>
      <c r="G17" t="s">
        <v>35</v>
      </c>
      <c r="H17" s="1">
        <v>65.2</v>
      </c>
      <c r="I17">
        <f t="shared" si="0"/>
        <v>3.0126134833396732</v>
      </c>
      <c r="J17">
        <f t="shared" si="1"/>
        <v>4.1774594689326072</v>
      </c>
      <c r="K17">
        <f t="shared" si="2"/>
        <v>2.4777995237174553</v>
      </c>
    </row>
    <row r="18" spans="1:11" x14ac:dyDescent="0.25">
      <c r="A18" t="s">
        <v>71</v>
      </c>
      <c r="B18" s="3">
        <v>2015</v>
      </c>
      <c r="C18" s="1" t="s">
        <v>14</v>
      </c>
      <c r="D18" t="s">
        <v>98</v>
      </c>
      <c r="E18">
        <v>289</v>
      </c>
      <c r="F18" t="s">
        <v>63</v>
      </c>
      <c r="G18" t="s">
        <v>35</v>
      </c>
      <c r="H18" s="1">
        <v>83.5</v>
      </c>
      <c r="I18">
        <f t="shared" si="0"/>
        <v>2.1834149944667605</v>
      </c>
      <c r="J18">
        <f t="shared" si="1"/>
        <v>4.42484663185681</v>
      </c>
      <c r="K18">
        <f t="shared" si="2"/>
        <v>2.2504966729796632</v>
      </c>
    </row>
    <row r="19" spans="1:11" x14ac:dyDescent="0.25">
      <c r="A19" t="s">
        <v>99</v>
      </c>
      <c r="B19" s="3">
        <v>2019</v>
      </c>
      <c r="C19" s="1">
        <v>2017</v>
      </c>
      <c r="D19" t="s">
        <v>92</v>
      </c>
      <c r="E19">
        <v>112</v>
      </c>
      <c r="F19" t="s">
        <v>28</v>
      </c>
      <c r="G19" t="s">
        <v>69</v>
      </c>
      <c r="H19" s="1">
        <v>97</v>
      </c>
      <c r="I19">
        <f t="shared" si="0"/>
        <v>1.6118977280566797</v>
      </c>
      <c r="J19">
        <f t="shared" si="1"/>
        <v>4.5747109785033828</v>
      </c>
      <c r="K19">
        <f t="shared" si="2"/>
        <v>2.1214251126039274</v>
      </c>
    </row>
    <row r="20" spans="1:11" x14ac:dyDescent="0.25">
      <c r="A20" t="s">
        <v>100</v>
      </c>
      <c r="B20" s="3">
        <v>2020</v>
      </c>
      <c r="C20" s="1" t="s">
        <v>52</v>
      </c>
      <c r="D20" t="s">
        <v>92</v>
      </c>
      <c r="E20">
        <v>210</v>
      </c>
      <c r="F20" t="s">
        <v>93</v>
      </c>
      <c r="G20" t="s">
        <v>16</v>
      </c>
      <c r="H20" s="1">
        <v>99.52</v>
      </c>
      <c r="I20">
        <f t="shared" si="0"/>
        <v>0.47694264405092529</v>
      </c>
      <c r="J20">
        <f t="shared" si="1"/>
        <v>4.6003586289908691</v>
      </c>
      <c r="K20">
        <f t="shared" si="2"/>
        <v>2.099974552421406</v>
      </c>
    </row>
    <row r="21" spans="1:11" x14ac:dyDescent="0.25">
      <c r="A21" t="s">
        <v>101</v>
      </c>
      <c r="B21" s="3">
        <v>2007</v>
      </c>
      <c r="C21" s="1">
        <v>2003</v>
      </c>
      <c r="D21" t="s">
        <v>10</v>
      </c>
      <c r="E21">
        <v>24</v>
      </c>
      <c r="F21" t="s">
        <v>102</v>
      </c>
      <c r="G21" t="s">
        <v>35</v>
      </c>
      <c r="H21" s="1">
        <v>87.5</v>
      </c>
      <c r="I21">
        <f t="shared" si="0"/>
        <v>6.7507715608415211</v>
      </c>
      <c r="J21">
        <f t="shared" si="1"/>
        <v>4.4716387933635691</v>
      </c>
      <c r="K21">
        <f t="shared" si="2"/>
        <v>2.2095075749730633</v>
      </c>
    </row>
    <row r="22" spans="1:11" x14ac:dyDescent="0.25">
      <c r="A22" t="s">
        <v>103</v>
      </c>
      <c r="B22" s="3">
        <v>2020</v>
      </c>
      <c r="C22" s="1">
        <v>2014</v>
      </c>
      <c r="D22" t="s">
        <v>43</v>
      </c>
      <c r="E22">
        <v>387</v>
      </c>
      <c r="F22" t="s">
        <v>104</v>
      </c>
      <c r="G22" t="s">
        <v>35</v>
      </c>
      <c r="H22" s="1">
        <v>40.299999999999997</v>
      </c>
      <c r="I22">
        <f t="shared" si="0"/>
        <v>2.4933555112390926</v>
      </c>
      <c r="J22">
        <f t="shared" si="1"/>
        <v>3.6963514689526371</v>
      </c>
      <c r="K22">
        <f t="shared" si="2"/>
        <v>2.9720456595270424</v>
      </c>
    </row>
    <row r="23" spans="1:11" x14ac:dyDescent="0.25">
      <c r="A23" t="s">
        <v>105</v>
      </c>
      <c r="B23" s="3">
        <v>2019</v>
      </c>
      <c r="C23" s="1" t="s">
        <v>106</v>
      </c>
      <c r="D23" t="s">
        <v>92</v>
      </c>
      <c r="E23">
        <v>2022</v>
      </c>
      <c r="F23" t="s">
        <v>28</v>
      </c>
      <c r="G23" t="s">
        <v>35</v>
      </c>
      <c r="H23" s="1">
        <v>62.6</v>
      </c>
      <c r="I23">
        <f t="shared" si="0"/>
        <v>1.0760498519480168</v>
      </c>
      <c r="J23">
        <f t="shared" si="1"/>
        <v>4.1367652781060524</v>
      </c>
      <c r="K23">
        <f t="shared" si="2"/>
        <v>2.5169194266148587</v>
      </c>
    </row>
    <row r="24" spans="1:11" x14ac:dyDescent="0.25">
      <c r="A24" t="s">
        <v>107</v>
      </c>
      <c r="B24" s="3">
        <v>2018</v>
      </c>
      <c r="C24" s="1">
        <v>2013</v>
      </c>
      <c r="D24" t="s">
        <v>92</v>
      </c>
      <c r="E24">
        <v>443</v>
      </c>
      <c r="F24" t="s">
        <v>93</v>
      </c>
      <c r="G24" t="s">
        <v>35</v>
      </c>
      <c r="H24" s="1">
        <v>67</v>
      </c>
      <c r="I24">
        <f t="shared" si="0"/>
        <v>2.2340480421484985</v>
      </c>
      <c r="J24">
        <f t="shared" si="1"/>
        <v>4.2046926193909657</v>
      </c>
      <c r="K24">
        <f t="shared" si="2"/>
        <v>2.4518948563914891</v>
      </c>
    </row>
    <row r="25" spans="1:11" x14ac:dyDescent="0.25">
      <c r="A25" t="s">
        <v>108</v>
      </c>
      <c r="B25" s="3">
        <v>2003</v>
      </c>
      <c r="C25" s="1" t="s">
        <v>109</v>
      </c>
      <c r="D25" t="s">
        <v>92</v>
      </c>
      <c r="E25">
        <v>1300</v>
      </c>
      <c r="F25" t="s">
        <v>37</v>
      </c>
      <c r="G25" t="s">
        <v>35</v>
      </c>
      <c r="H25" s="1">
        <v>58</v>
      </c>
      <c r="I25">
        <f t="shared" si="0"/>
        <v>1.3688850038794909</v>
      </c>
      <c r="J25">
        <f t="shared" si="1"/>
        <v>4.0604430105464191</v>
      </c>
      <c r="K25">
        <f t="shared" si="2"/>
        <v>2.5916214589377566</v>
      </c>
    </row>
    <row r="26" spans="1:11" x14ac:dyDescent="0.25">
      <c r="A26" t="s">
        <v>110</v>
      </c>
      <c r="B26" s="3">
        <v>2014</v>
      </c>
      <c r="C26" s="1" t="s">
        <v>96</v>
      </c>
      <c r="D26" t="s">
        <v>97</v>
      </c>
      <c r="E26">
        <v>107</v>
      </c>
      <c r="F26" t="s">
        <v>37</v>
      </c>
      <c r="G26" t="s">
        <v>35</v>
      </c>
      <c r="H26" s="1">
        <v>71</v>
      </c>
      <c r="I26">
        <f t="shared" si="0"/>
        <v>4.3866833318813434</v>
      </c>
      <c r="J26">
        <f t="shared" si="1"/>
        <v>4.2626798770413155</v>
      </c>
      <c r="K26">
        <f t="shared" si="2"/>
        <v>2.3974679952628852</v>
      </c>
    </row>
    <row r="27" spans="1:11" x14ac:dyDescent="0.25">
      <c r="A27" t="s">
        <v>111</v>
      </c>
      <c r="B27" s="3">
        <v>2020</v>
      </c>
      <c r="C27" s="1" t="s">
        <v>52</v>
      </c>
      <c r="D27" t="s">
        <v>10</v>
      </c>
      <c r="E27">
        <v>80</v>
      </c>
      <c r="F27" t="s">
        <v>15</v>
      </c>
      <c r="G27" t="s">
        <v>12</v>
      </c>
      <c r="H27" s="1">
        <v>85</v>
      </c>
      <c r="I27">
        <f t="shared" si="0"/>
        <v>3.9921798556678278</v>
      </c>
      <c r="J27">
        <f t="shared" si="1"/>
        <v>4.4426512564903167</v>
      </c>
      <c r="K27">
        <f t="shared" si="2"/>
        <v>2.2348258925795452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5" sqref="B5"/>
    </sheetView>
  </sheetViews>
  <sheetFormatPr defaultRowHeight="15" x14ac:dyDescent="0.25"/>
  <cols>
    <col min="1" max="1" width="21.7109375" customWidth="1"/>
    <col min="2" max="2" width="18" customWidth="1"/>
    <col min="3" max="3" width="11" customWidth="1"/>
    <col min="4" max="4" width="12.28515625" customWidth="1"/>
    <col min="5" max="5" width="12.7109375" customWidth="1"/>
    <col min="6" max="6" width="13.42578125" customWidth="1"/>
  </cols>
  <sheetData>
    <row r="1" spans="1:7" x14ac:dyDescent="0.25">
      <c r="A1" s="1" t="s">
        <v>0</v>
      </c>
      <c r="B1" s="1" t="s">
        <v>74</v>
      </c>
      <c r="C1" s="1" t="s">
        <v>75</v>
      </c>
      <c r="D1" s="1" t="s">
        <v>76</v>
      </c>
      <c r="E1" s="1" t="s">
        <v>77</v>
      </c>
      <c r="F1" s="1" t="s">
        <v>114</v>
      </c>
      <c r="G1" s="1" t="s">
        <v>115</v>
      </c>
    </row>
    <row r="2" spans="1:7" x14ac:dyDescent="0.25">
      <c r="A2" s="1" t="s">
        <v>79</v>
      </c>
      <c r="B2" s="1">
        <v>2004</v>
      </c>
      <c r="C2" s="1" t="s">
        <v>10</v>
      </c>
      <c r="D2" s="1">
        <v>69</v>
      </c>
      <c r="E2" s="1" t="s">
        <v>38</v>
      </c>
      <c r="F2" s="1">
        <v>14.3</v>
      </c>
      <c r="G2">
        <v>5.8</v>
      </c>
    </row>
    <row r="3" spans="1:7" x14ac:dyDescent="0.25">
      <c r="A3" s="1" t="s">
        <v>80</v>
      </c>
      <c r="B3" s="1" t="s">
        <v>81</v>
      </c>
      <c r="C3" s="1" t="s">
        <v>10</v>
      </c>
      <c r="D3" s="1">
        <v>100</v>
      </c>
      <c r="E3" s="1" t="s">
        <v>38</v>
      </c>
      <c r="F3" s="1">
        <v>15.5</v>
      </c>
      <c r="G3">
        <v>1.3</v>
      </c>
    </row>
    <row r="4" spans="1:7" x14ac:dyDescent="0.25">
      <c r="A4" s="1" t="s">
        <v>82</v>
      </c>
      <c r="B4" s="1">
        <v>2007</v>
      </c>
      <c r="C4" s="1" t="s">
        <v>19</v>
      </c>
      <c r="D4" s="1">
        <v>699</v>
      </c>
      <c r="E4" s="1" t="s">
        <v>12</v>
      </c>
      <c r="F4" s="1">
        <v>13.02</v>
      </c>
      <c r="G4">
        <v>4.62</v>
      </c>
    </row>
    <row r="5" spans="1:7" x14ac:dyDescent="0.25">
      <c r="A5" s="1" t="s">
        <v>84</v>
      </c>
      <c r="B5" s="1" t="s">
        <v>52</v>
      </c>
      <c r="C5" s="1" t="s">
        <v>10</v>
      </c>
      <c r="D5" s="1">
        <v>100</v>
      </c>
      <c r="E5" s="1" t="s">
        <v>16</v>
      </c>
      <c r="F5" s="1">
        <v>12.4</v>
      </c>
      <c r="G5">
        <v>1.1000000000000001</v>
      </c>
    </row>
    <row r="6" spans="1:7" x14ac:dyDescent="0.25">
      <c r="A6" s="1" t="s">
        <v>86</v>
      </c>
      <c r="B6" s="1">
        <v>2015</v>
      </c>
      <c r="C6" s="1" t="s">
        <v>10</v>
      </c>
      <c r="D6" s="1">
        <v>306</v>
      </c>
      <c r="E6" s="1" t="s">
        <v>16</v>
      </c>
      <c r="F6" s="1">
        <v>19</v>
      </c>
      <c r="G6">
        <v>3.7</v>
      </c>
    </row>
    <row r="7" spans="1:7" x14ac:dyDescent="0.25">
      <c r="A7" s="1" t="s">
        <v>89</v>
      </c>
      <c r="B7" s="1">
        <v>2019</v>
      </c>
      <c r="C7" s="1" t="s">
        <v>10</v>
      </c>
      <c r="D7" s="1">
        <v>105</v>
      </c>
      <c r="E7" s="1" t="s">
        <v>88</v>
      </c>
      <c r="F7" s="1">
        <v>16.8</v>
      </c>
      <c r="G7">
        <v>7.9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11" sqref="F11"/>
    </sheetView>
  </sheetViews>
  <sheetFormatPr defaultRowHeight="15" x14ac:dyDescent="0.25"/>
  <cols>
    <col min="1" max="1" width="23.140625" customWidth="1"/>
    <col min="2" max="2" width="12.5703125" customWidth="1"/>
    <col min="4" max="4" width="13.28515625" customWidth="1"/>
    <col min="5" max="5" width="11.28515625" customWidth="1"/>
    <col min="6" max="6" width="11.7109375" customWidth="1"/>
  </cols>
  <sheetData>
    <row r="1" spans="1:7" x14ac:dyDescent="0.25">
      <c r="A1" s="1" t="s">
        <v>0</v>
      </c>
      <c r="B1" s="1" t="s">
        <v>74</v>
      </c>
      <c r="C1" s="1" t="s">
        <v>75</v>
      </c>
      <c r="D1" s="1" t="s">
        <v>76</v>
      </c>
      <c r="E1" s="1" t="s">
        <v>77</v>
      </c>
      <c r="F1" s="1" t="s">
        <v>116</v>
      </c>
      <c r="G1" s="1" t="s">
        <v>115</v>
      </c>
    </row>
    <row r="2" spans="1:7" x14ac:dyDescent="0.25">
      <c r="A2" s="1" t="s">
        <v>78</v>
      </c>
      <c r="B2" s="1">
        <v>2019</v>
      </c>
      <c r="C2" s="1" t="s">
        <v>10</v>
      </c>
      <c r="D2" s="1">
        <v>100</v>
      </c>
      <c r="E2" s="1" t="s">
        <v>45</v>
      </c>
      <c r="F2" s="1">
        <v>45.22</v>
      </c>
      <c r="G2">
        <v>7.08</v>
      </c>
    </row>
    <row r="3" spans="1:7" x14ac:dyDescent="0.25">
      <c r="A3" s="1" t="s">
        <v>79</v>
      </c>
      <c r="B3" s="1">
        <v>2004</v>
      </c>
      <c r="C3" s="1" t="s">
        <v>10</v>
      </c>
      <c r="D3" s="1">
        <v>69</v>
      </c>
      <c r="E3" s="1" t="s">
        <v>38</v>
      </c>
      <c r="F3" s="1">
        <v>50.3</v>
      </c>
      <c r="G3">
        <v>24.1</v>
      </c>
    </row>
    <row r="4" spans="1:7" x14ac:dyDescent="0.25">
      <c r="A4" s="1" t="s">
        <v>80</v>
      </c>
      <c r="B4" s="1" t="s">
        <v>81</v>
      </c>
      <c r="C4" s="1" t="s">
        <v>10</v>
      </c>
      <c r="D4" s="1">
        <v>100</v>
      </c>
      <c r="E4" s="1" t="s">
        <v>38</v>
      </c>
      <c r="F4" s="1">
        <v>36.9</v>
      </c>
      <c r="G4">
        <v>2.4</v>
      </c>
    </row>
    <row r="5" spans="1:7" x14ac:dyDescent="0.25">
      <c r="A5" s="1" t="s">
        <v>82</v>
      </c>
      <c r="B5" s="1">
        <v>2007</v>
      </c>
      <c r="C5" s="1" t="s">
        <v>19</v>
      </c>
      <c r="D5" s="1">
        <v>699</v>
      </c>
      <c r="E5" s="1" t="s">
        <v>12</v>
      </c>
      <c r="F5" s="1">
        <v>36.5</v>
      </c>
      <c r="G5">
        <v>12.28</v>
      </c>
    </row>
    <row r="6" spans="1:7" x14ac:dyDescent="0.25">
      <c r="A6" s="1" t="s">
        <v>84</v>
      </c>
      <c r="B6" s="1" t="s">
        <v>52</v>
      </c>
      <c r="C6" s="1" t="s">
        <v>10</v>
      </c>
      <c r="D6" s="1">
        <v>100</v>
      </c>
      <c r="E6" s="1" t="s">
        <v>16</v>
      </c>
      <c r="F6" s="1">
        <v>26.7</v>
      </c>
      <c r="G6">
        <v>4.0999999999999996</v>
      </c>
    </row>
    <row r="7" spans="1:7" x14ac:dyDescent="0.25">
      <c r="A7" s="1" t="s">
        <v>85</v>
      </c>
      <c r="B7" s="1">
        <v>2015</v>
      </c>
      <c r="C7" s="1" t="s">
        <v>54</v>
      </c>
      <c r="D7" s="1">
        <v>75</v>
      </c>
      <c r="E7" s="1" t="s">
        <v>12</v>
      </c>
      <c r="F7" s="1">
        <v>44.9</v>
      </c>
      <c r="G7">
        <v>11.1</v>
      </c>
    </row>
    <row r="8" spans="1:7" x14ac:dyDescent="0.25">
      <c r="A8" s="1" t="s">
        <v>86</v>
      </c>
      <c r="B8" s="1">
        <v>2015</v>
      </c>
      <c r="C8" s="1" t="s">
        <v>10</v>
      </c>
      <c r="D8" s="1">
        <v>306</v>
      </c>
      <c r="E8" s="1" t="s">
        <v>16</v>
      </c>
      <c r="F8" s="1">
        <v>46</v>
      </c>
      <c r="G8">
        <v>7</v>
      </c>
    </row>
    <row r="9" spans="1:7" x14ac:dyDescent="0.25">
      <c r="A9" s="1" t="s">
        <v>87</v>
      </c>
      <c r="B9" s="1">
        <v>2007</v>
      </c>
      <c r="C9" s="1" t="s">
        <v>54</v>
      </c>
      <c r="D9" s="1">
        <v>100</v>
      </c>
      <c r="E9" s="1" t="s">
        <v>88</v>
      </c>
      <c r="F9" s="1">
        <v>40</v>
      </c>
      <c r="G9">
        <v>45</v>
      </c>
    </row>
    <row r="10" spans="1:7" x14ac:dyDescent="0.25">
      <c r="A10" s="1" t="s">
        <v>89</v>
      </c>
      <c r="B10" s="1">
        <v>2019</v>
      </c>
      <c r="C10" s="1" t="s">
        <v>10</v>
      </c>
      <c r="D10" s="1">
        <v>105</v>
      </c>
      <c r="E10" s="1" t="s">
        <v>88</v>
      </c>
      <c r="F10" s="1">
        <v>48.3</v>
      </c>
      <c r="G10">
        <v>21.2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APTT</vt:lpstr>
      <vt:lpstr>PT</vt:lpstr>
      <vt:lpstr>Thrombocytopenia</vt:lpstr>
      <vt:lpstr>PT MEAN and SD</vt:lpstr>
      <vt:lpstr>APTT MEAN and 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2021-03-13T09:32:06Z</dcterms:created>
  <dcterms:modified xsi:type="dcterms:W3CDTF">2021-08-01T10:44:10Z</dcterms:modified>
</cp:coreProperties>
</file>